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akostic\Desktop\2025_Godišnji financijski izvještaji\"/>
    </mc:Choice>
  </mc:AlternateContent>
  <xr:revisionPtr revIDLastSave="0" documentId="13_ncr:1_{F8F0BD5D-212E-4E7F-A227-940A31B67623}" xr6:coauthVersionLast="47" xr6:coauthVersionMax="47" xr10:uidLastSave="{00000000-0000-0000-0000-000000000000}"/>
  <bookViews>
    <workbookView xWindow="-108" yWindow="-108" windowWidth="23256" windowHeight="12576"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H319" i="9"/>
  <c r="G319" i="9"/>
  <c r="F319" i="9"/>
  <c r="H318" i="9"/>
  <c r="E318" i="9" s="1"/>
  <c r="B318" i="9" s="1"/>
  <c r="G318" i="9"/>
  <c r="F318" i="9"/>
  <c r="H317" i="9"/>
  <c r="E317" i="9" s="1"/>
  <c r="B317" i="9" s="1"/>
  <c r="G317" i="9"/>
  <c r="F317" i="9"/>
  <c r="F316" i="9"/>
  <c r="F315" i="9"/>
  <c r="F314" i="9"/>
  <c r="H313" i="9"/>
  <c r="G313" i="9"/>
  <c r="E313" i="9" s="1"/>
  <c r="F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F292" i="9" s="1"/>
  <c r="E292" i="9"/>
  <c r="M291" i="9"/>
  <c r="L291" i="9"/>
  <c r="F291" i="9" s="1"/>
  <c r="B291" i="9" s="1"/>
  <c r="E291" i="9"/>
  <c r="M290" i="9"/>
  <c r="L290" i="9"/>
  <c r="F290" i="9" s="1"/>
  <c r="E290" i="9"/>
  <c r="M289" i="9"/>
  <c r="F289" i="9" s="1"/>
  <c r="B289" i="9" s="1"/>
  <c r="L289" i="9"/>
  <c r="E289" i="9"/>
  <c r="M288" i="9"/>
  <c r="L288" i="9"/>
  <c r="F288" i="9" s="1"/>
  <c r="E288" i="9"/>
  <c r="B288" i="9" s="1"/>
  <c r="M287" i="9"/>
  <c r="L287" i="9"/>
  <c r="F287" i="9" s="1"/>
  <c r="E287" i="9"/>
  <c r="B287" i="9"/>
  <c r="M286" i="9"/>
  <c r="L286" i="9"/>
  <c r="E286" i="9"/>
  <c r="M285" i="9"/>
  <c r="L285" i="9"/>
  <c r="F285" i="9"/>
  <c r="E285" i="9"/>
  <c r="B285" i="9" s="1"/>
  <c r="M284" i="9"/>
  <c r="L284" i="9"/>
  <c r="F284" i="9"/>
  <c r="E284" i="9"/>
  <c r="M283" i="9"/>
  <c r="L283" i="9"/>
  <c r="F283" i="9"/>
  <c r="B283" i="9" s="1"/>
  <c r="E283" i="9"/>
  <c r="M282" i="9"/>
  <c r="L282" i="9"/>
  <c r="F282" i="9" s="1"/>
  <c r="E282" i="9"/>
  <c r="B282" i="9"/>
  <c r="M281" i="9"/>
  <c r="F281" i="9" s="1"/>
  <c r="L281" i="9"/>
  <c r="E281" i="9"/>
  <c r="B281" i="9"/>
  <c r="M280" i="9"/>
  <c r="L280" i="9"/>
  <c r="F280" i="9"/>
  <c r="E280" i="9"/>
  <c r="B280" i="9" s="1"/>
  <c r="M279" i="9"/>
  <c r="L279" i="9"/>
  <c r="F279" i="9"/>
  <c r="B279" i="9" s="1"/>
  <c r="E279" i="9"/>
  <c r="M278" i="9"/>
  <c r="L278" i="9"/>
  <c r="F278" i="9" s="1"/>
  <c r="E278" i="9"/>
  <c r="M277" i="9"/>
  <c r="L277" i="9"/>
  <c r="F277" i="9"/>
  <c r="E277" i="9"/>
  <c r="M276" i="9"/>
  <c r="L276" i="9"/>
  <c r="F276" i="9"/>
  <c r="E276" i="9"/>
  <c r="M275" i="9"/>
  <c r="L275" i="9"/>
  <c r="F275" i="9"/>
  <c r="B275" i="9" s="1"/>
  <c r="E275" i="9"/>
  <c r="M274" i="9"/>
  <c r="L274" i="9"/>
  <c r="F274" i="9" s="1"/>
  <c r="B274" i="9" s="1"/>
  <c r="E274" i="9"/>
  <c r="M273" i="9"/>
  <c r="F273" i="9" s="1"/>
  <c r="B273" i="9" s="1"/>
  <c r="L273" i="9"/>
  <c r="E273" i="9"/>
  <c r="M272" i="9"/>
  <c r="L272" i="9"/>
  <c r="F272" i="9"/>
  <c r="E272" i="9"/>
  <c r="B272" i="9" s="1"/>
  <c r="M271" i="9"/>
  <c r="F271" i="9" s="1"/>
  <c r="B271" i="9" s="1"/>
  <c r="L271" i="9"/>
  <c r="E271" i="9"/>
  <c r="M270" i="9"/>
  <c r="L270" i="9"/>
  <c r="F270" i="9" s="1"/>
  <c r="E270" i="9"/>
  <c r="B270" i="9"/>
  <c r="M269" i="9"/>
  <c r="L269" i="9"/>
  <c r="F269" i="9"/>
  <c r="E269" i="9"/>
  <c r="B269" i="9" s="1"/>
  <c r="M268" i="9"/>
  <c r="L268" i="9"/>
  <c r="F268" i="9"/>
  <c r="E268" i="9"/>
  <c r="M267" i="9"/>
  <c r="F267" i="9" s="1"/>
  <c r="B267" i="9" s="1"/>
  <c r="L267" i="9"/>
  <c r="E267" i="9"/>
  <c r="M266" i="9"/>
  <c r="L266" i="9"/>
  <c r="F266" i="9" s="1"/>
  <c r="E266" i="9"/>
  <c r="B266" i="9"/>
  <c r="M265" i="9"/>
  <c r="F265" i="9" s="1"/>
  <c r="L265" i="9"/>
  <c r="E265" i="9"/>
  <c r="B265" i="9"/>
  <c r="M264" i="9"/>
  <c r="L264" i="9"/>
  <c r="F264" i="9"/>
  <c r="E264" i="9"/>
  <c r="B264" i="9" s="1"/>
  <c r="M263" i="9"/>
  <c r="L263" i="9"/>
  <c r="F263" i="9"/>
  <c r="B263" i="9" s="1"/>
  <c r="E263" i="9"/>
  <c r="M262" i="9"/>
  <c r="L262" i="9"/>
  <c r="F262" i="9" s="1"/>
  <c r="E262" i="9"/>
  <c r="B262" i="9" s="1"/>
  <c r="M261" i="9"/>
  <c r="L261" i="9"/>
  <c r="F261" i="9"/>
  <c r="E261" i="9"/>
  <c r="M260" i="9"/>
  <c r="L260" i="9"/>
  <c r="F260" i="9" s="1"/>
  <c r="E260" i="9"/>
  <c r="M259" i="9"/>
  <c r="L259" i="9"/>
  <c r="F259" i="9" s="1"/>
  <c r="B259" i="9" s="1"/>
  <c r="E259" i="9"/>
  <c r="M258" i="9"/>
  <c r="L258" i="9"/>
  <c r="F258" i="9" s="1"/>
  <c r="B258" i="9" s="1"/>
  <c r="E258" i="9"/>
  <c r="M257" i="9"/>
  <c r="F257" i="9" s="1"/>
  <c r="B257" i="9" s="1"/>
  <c r="L257" i="9"/>
  <c r="E257" i="9"/>
  <c r="M256" i="9"/>
  <c r="L256" i="9"/>
  <c r="F256" i="9"/>
  <c r="E256" i="9"/>
  <c r="B256" i="9" s="1"/>
  <c r="M255" i="9"/>
  <c r="F255" i="9" s="1"/>
  <c r="L255" i="9"/>
  <c r="E255" i="9"/>
  <c r="B255" i="9"/>
  <c r="M254" i="9"/>
  <c r="L254" i="9"/>
  <c r="F254" i="9" s="1"/>
  <c r="E254" i="9"/>
  <c r="B254" i="9"/>
  <c r="M253" i="9"/>
  <c r="L253" i="9"/>
  <c r="F253" i="9"/>
  <c r="E253" i="9"/>
  <c r="B253" i="9" s="1"/>
  <c r="M252" i="9"/>
  <c r="L252" i="9"/>
  <c r="F252" i="9"/>
  <c r="E252" i="9"/>
  <c r="M251" i="9"/>
  <c r="F251" i="9" s="1"/>
  <c r="L251" i="9"/>
  <c r="E251" i="9"/>
  <c r="B251" i="9"/>
  <c r="M250" i="9"/>
  <c r="L250" i="9"/>
  <c r="F250" i="9" s="1"/>
  <c r="E250" i="9"/>
  <c r="B250" i="9"/>
  <c r="M249" i="9"/>
  <c r="F249" i="9" s="1"/>
  <c r="L249" i="9"/>
  <c r="E249" i="9"/>
  <c r="B249" i="9"/>
  <c r="M248" i="9"/>
  <c r="L248" i="9"/>
  <c r="F248" i="9"/>
  <c r="E248" i="9"/>
  <c r="B248" i="9" s="1"/>
  <c r="M247" i="9"/>
  <c r="L247" i="9"/>
  <c r="F247" i="9"/>
  <c r="B247" i="9" s="1"/>
  <c r="E247" i="9"/>
  <c r="M246" i="9"/>
  <c r="L246" i="9"/>
  <c r="F246" i="9" s="1"/>
  <c r="E246" i="9"/>
  <c r="B246" i="9" s="1"/>
  <c r="M245" i="9"/>
  <c r="L245" i="9"/>
  <c r="F245" i="9"/>
  <c r="E245" i="9"/>
  <c r="M244" i="9"/>
  <c r="F244" i="9" s="1"/>
  <c r="L244" i="9"/>
  <c r="E244" i="9"/>
  <c r="M243" i="9"/>
  <c r="F243" i="9" s="1"/>
  <c r="B243" i="9" s="1"/>
  <c r="L243" i="9"/>
  <c r="E243" i="9"/>
  <c r="M242" i="9"/>
  <c r="L242" i="9"/>
  <c r="E242" i="9"/>
  <c r="M241" i="9"/>
  <c r="F241" i="9" s="1"/>
  <c r="B241" i="9" s="1"/>
  <c r="L241" i="9"/>
  <c r="E241" i="9"/>
  <c r="M240" i="9"/>
  <c r="L240" i="9"/>
  <c r="F240" i="9"/>
  <c r="E240" i="9"/>
  <c r="B240" i="9" s="1"/>
  <c r="M239" i="9"/>
  <c r="F239" i="9" s="1"/>
  <c r="B239" i="9" s="1"/>
  <c r="L239" i="9"/>
  <c r="E239" i="9"/>
  <c r="M238" i="9"/>
  <c r="L238" i="9"/>
  <c r="E238" i="9"/>
  <c r="M237" i="9"/>
  <c r="F237" i="9" s="1"/>
  <c r="L237" i="9"/>
  <c r="E237" i="9"/>
  <c r="M236" i="9"/>
  <c r="L236" i="9"/>
  <c r="E236" i="9"/>
  <c r="M235" i="9"/>
  <c r="F235" i="9" s="1"/>
  <c r="B235" i="9" s="1"/>
  <c r="L235" i="9"/>
  <c r="E235" i="9"/>
  <c r="M234" i="9"/>
  <c r="L234" i="9"/>
  <c r="F234" i="9" s="1"/>
  <c r="E234" i="9"/>
  <c r="B234" i="9"/>
  <c r="M233" i="9"/>
  <c r="F233" i="9" s="1"/>
  <c r="L233" i="9"/>
  <c r="E233" i="9"/>
  <c r="B233" i="9" s="1"/>
  <c r="M232" i="9"/>
  <c r="L232" i="9"/>
  <c r="F232" i="9"/>
  <c r="E232" i="9"/>
  <c r="M231" i="9"/>
  <c r="L231" i="9"/>
  <c r="F231" i="9"/>
  <c r="B231" i="9" s="1"/>
  <c r="E231" i="9"/>
  <c r="M230" i="9"/>
  <c r="L230" i="9"/>
  <c r="F230" i="9" s="1"/>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E171" i="9" s="1"/>
  <c r="B171" i="9" s="1"/>
  <c r="G171" i="9"/>
  <c r="F171" i="9"/>
  <c r="H170" i="9"/>
  <c r="G170" i="9"/>
  <c r="F170" i="9"/>
  <c r="E170" i="9"/>
  <c r="B170" i="9" s="1"/>
  <c r="H169" i="9"/>
  <c r="G169" i="9"/>
  <c r="E169" i="9" s="1"/>
  <c r="F169" i="9"/>
  <c r="H168" i="9"/>
  <c r="G168" i="9"/>
  <c r="F168" i="9"/>
  <c r="H167" i="9"/>
  <c r="E167" i="9" s="1"/>
  <c r="B167" i="9" s="1"/>
  <c r="G167" i="9"/>
  <c r="F167" i="9"/>
  <c r="H166" i="9"/>
  <c r="G166" i="9"/>
  <c r="F166" i="9"/>
  <c r="E166" i="9"/>
  <c r="B166" i="9" s="1"/>
  <c r="H165" i="9"/>
  <c r="G165" i="9"/>
  <c r="E165" i="9" s="1"/>
  <c r="F165" i="9"/>
  <c r="H164" i="9"/>
  <c r="G164" i="9"/>
  <c r="F164" i="9"/>
  <c r="H163" i="9"/>
  <c r="E163" i="9" s="1"/>
  <c r="B163" i="9" s="1"/>
  <c r="G163" i="9"/>
  <c r="F163" i="9"/>
  <c r="H162" i="9"/>
  <c r="G162" i="9"/>
  <c r="F162" i="9"/>
  <c r="E162" i="9"/>
  <c r="B162" i="9" s="1"/>
  <c r="H161" i="9"/>
  <c r="G161" i="9"/>
  <c r="E161" i="9" s="1"/>
  <c r="F161" i="9"/>
  <c r="H160" i="9"/>
  <c r="G160" i="9"/>
  <c r="F160" i="9"/>
  <c r="H159" i="9"/>
  <c r="E159" i="9" s="1"/>
  <c r="B159" i="9" s="1"/>
  <c r="G159" i="9"/>
  <c r="F159" i="9"/>
  <c r="H158" i="9"/>
  <c r="G158" i="9"/>
  <c r="F158" i="9"/>
  <c r="E158" i="9"/>
  <c r="B158" i="9" s="1"/>
  <c r="H157" i="9"/>
  <c r="G157" i="9"/>
  <c r="E157" i="9" s="1"/>
  <c r="F157" i="9"/>
  <c r="F156" i="9"/>
  <c r="H155" i="9"/>
  <c r="E155" i="9" s="1"/>
  <c r="B155" i="9" s="1"/>
  <c r="G155" i="9"/>
  <c r="F155" i="9"/>
  <c r="H154" i="9"/>
  <c r="G154" i="9"/>
  <c r="F154" i="9"/>
  <c r="E154" i="9"/>
  <c r="B154" i="9" s="1"/>
  <c r="H153" i="9"/>
  <c r="G153" i="9"/>
  <c r="E153" i="9" s="1"/>
  <c r="F153" i="9"/>
  <c r="H152" i="9"/>
  <c r="G152" i="9"/>
  <c r="F152" i="9"/>
  <c r="H151" i="9"/>
  <c r="E151" i="9" s="1"/>
  <c r="B151" i="9" s="1"/>
  <c r="G151" i="9"/>
  <c r="F151" i="9"/>
  <c r="H150" i="9"/>
  <c r="G150" i="9"/>
  <c r="F150" i="9"/>
  <c r="E150" i="9"/>
  <c r="B150" i="9" s="1"/>
  <c r="H149" i="9"/>
  <c r="G149" i="9"/>
  <c r="E149" i="9" s="1"/>
  <c r="F149" i="9"/>
  <c r="H148" i="9"/>
  <c r="G148" i="9"/>
  <c r="F148" i="9"/>
  <c r="H147" i="9"/>
  <c r="E147" i="9" s="1"/>
  <c r="B147" i="9" s="1"/>
  <c r="G147" i="9"/>
  <c r="F147" i="9"/>
  <c r="H146" i="9"/>
  <c r="G146" i="9"/>
  <c r="F146" i="9"/>
  <c r="E146" i="9"/>
  <c r="B146" i="9" s="1"/>
  <c r="H145" i="9"/>
  <c r="G145" i="9"/>
  <c r="E145" i="9" s="1"/>
  <c r="F145" i="9"/>
  <c r="H144" i="9"/>
  <c r="G144" i="9"/>
  <c r="F144" i="9"/>
  <c r="H143" i="9"/>
  <c r="E143" i="9" s="1"/>
  <c r="B143" i="9" s="1"/>
  <c r="G143" i="9"/>
  <c r="F143" i="9"/>
  <c r="H142" i="9"/>
  <c r="G142" i="9"/>
  <c r="F142" i="9"/>
  <c r="E142" i="9"/>
  <c r="B142" i="9" s="1"/>
  <c r="H141" i="9"/>
  <c r="G141" i="9"/>
  <c r="E141" i="9" s="1"/>
  <c r="F141" i="9"/>
  <c r="H140" i="9"/>
  <c r="G140" i="9"/>
  <c r="F140" i="9"/>
  <c r="H139" i="9"/>
  <c r="E139" i="9" s="1"/>
  <c r="B139" i="9" s="1"/>
  <c r="G139" i="9"/>
  <c r="F139" i="9"/>
  <c r="H138" i="9"/>
  <c r="G138" i="9"/>
  <c r="F138" i="9"/>
  <c r="E138" i="9"/>
  <c r="B138" i="9" s="1"/>
  <c r="H137" i="9"/>
  <c r="G137" i="9"/>
  <c r="E137" i="9" s="1"/>
  <c r="F137" i="9"/>
  <c r="H136" i="9"/>
  <c r="G136" i="9"/>
  <c r="F136" i="9"/>
  <c r="H135" i="9"/>
  <c r="E135" i="9" s="1"/>
  <c r="B135" i="9" s="1"/>
  <c r="G135" i="9"/>
  <c r="F135" i="9"/>
  <c r="H134" i="9"/>
  <c r="G134" i="9"/>
  <c r="F134" i="9"/>
  <c r="E134" i="9"/>
  <c r="B134" i="9" s="1"/>
  <c r="H133" i="9"/>
  <c r="G133" i="9"/>
  <c r="E133" i="9" s="1"/>
  <c r="F133" i="9"/>
  <c r="H132" i="9"/>
  <c r="G132" i="9"/>
  <c r="F132" i="9"/>
  <c r="H131" i="9"/>
  <c r="E131" i="9" s="1"/>
  <c r="B131" i="9" s="1"/>
  <c r="G131" i="9"/>
  <c r="F131" i="9"/>
  <c r="H130" i="9"/>
  <c r="G130" i="9"/>
  <c r="F130" i="9"/>
  <c r="E130" i="9"/>
  <c r="B130" i="9" s="1"/>
  <c r="H129" i="9"/>
  <c r="G129" i="9"/>
  <c r="E129" i="9" s="1"/>
  <c r="F129" i="9"/>
  <c r="H128" i="9"/>
  <c r="G128" i="9"/>
  <c r="F128" i="9"/>
  <c r="H127" i="9"/>
  <c r="E127" i="9" s="1"/>
  <c r="B127" i="9" s="1"/>
  <c r="G127" i="9"/>
  <c r="F127" i="9"/>
  <c r="H126" i="9"/>
  <c r="G126" i="9"/>
  <c r="F126" i="9"/>
  <c r="E126" i="9"/>
  <c r="B126" i="9" s="1"/>
  <c r="H125" i="9"/>
  <c r="G125" i="9"/>
  <c r="E125" i="9" s="1"/>
  <c r="F125" i="9"/>
  <c r="H124" i="9"/>
  <c r="G124" i="9"/>
  <c r="F124" i="9"/>
  <c r="H123" i="9"/>
  <c r="E123" i="9" s="1"/>
  <c r="B123" i="9" s="1"/>
  <c r="G123" i="9"/>
  <c r="F123" i="9"/>
  <c r="H122" i="9"/>
  <c r="G122" i="9"/>
  <c r="F122" i="9"/>
  <c r="E122" i="9"/>
  <c r="B122" i="9" s="1"/>
  <c r="H121" i="9"/>
  <c r="G121" i="9"/>
  <c r="E121" i="9" s="1"/>
  <c r="F121" i="9"/>
  <c r="H120" i="9"/>
  <c r="G120" i="9"/>
  <c r="F120" i="9"/>
  <c r="H119" i="9"/>
  <c r="E119" i="9" s="1"/>
  <c r="B119" i="9" s="1"/>
  <c r="G119" i="9"/>
  <c r="F119" i="9"/>
  <c r="H118" i="9"/>
  <c r="G118" i="9"/>
  <c r="F118" i="9"/>
  <c r="E118" i="9"/>
  <c r="B118" i="9" s="1"/>
  <c r="H117" i="9"/>
  <c r="G117" i="9"/>
  <c r="E117" i="9" s="1"/>
  <c r="F117" i="9"/>
  <c r="H116" i="9"/>
  <c r="G116" i="9"/>
  <c r="F116" i="9"/>
  <c r="H115" i="9"/>
  <c r="E115" i="9" s="1"/>
  <c r="B115" i="9" s="1"/>
  <c r="G115" i="9"/>
  <c r="F115" i="9"/>
  <c r="H114" i="9"/>
  <c r="G114" i="9"/>
  <c r="F114" i="9"/>
  <c r="E114" i="9"/>
  <c r="B114" i="9" s="1"/>
  <c r="H113" i="9"/>
  <c r="G113" i="9"/>
  <c r="E113" i="9" s="1"/>
  <c r="F113" i="9"/>
  <c r="H112" i="9"/>
  <c r="G112" i="9"/>
  <c r="F112" i="9"/>
  <c r="H111" i="9"/>
  <c r="E111" i="9" s="1"/>
  <c r="B111" i="9" s="1"/>
  <c r="G111" i="9"/>
  <c r="F111" i="9"/>
  <c r="H110" i="9"/>
  <c r="G110" i="9"/>
  <c r="F110" i="9"/>
  <c r="E110" i="9"/>
  <c r="B110" i="9" s="1"/>
  <c r="H109" i="9"/>
  <c r="G109" i="9"/>
  <c r="E109" i="9" s="1"/>
  <c r="F109" i="9"/>
  <c r="H108" i="9"/>
  <c r="G108" i="9"/>
  <c r="F108" i="9"/>
  <c r="H107" i="9"/>
  <c r="E107" i="9" s="1"/>
  <c r="B107" i="9" s="1"/>
  <c r="G107" i="9"/>
  <c r="F107" i="9"/>
  <c r="H106" i="9"/>
  <c r="G106" i="9"/>
  <c r="F106" i="9"/>
  <c r="E106" i="9"/>
  <c r="B106" i="9" s="1"/>
  <c r="H105" i="9"/>
  <c r="G105" i="9"/>
  <c r="E105" i="9" s="1"/>
  <c r="F105" i="9"/>
  <c r="H104" i="9"/>
  <c r="G104" i="9"/>
  <c r="F104" i="9"/>
  <c r="H103" i="9"/>
  <c r="E103" i="9" s="1"/>
  <c r="B103" i="9" s="1"/>
  <c r="G103" i="9"/>
  <c r="F103" i="9"/>
  <c r="H102" i="9"/>
  <c r="G102" i="9"/>
  <c r="F102" i="9"/>
  <c r="E102" i="9"/>
  <c r="B102" i="9" s="1"/>
  <c r="H101" i="9"/>
  <c r="G101" i="9"/>
  <c r="E101" i="9" s="1"/>
  <c r="F101" i="9"/>
  <c r="H100" i="9"/>
  <c r="G100" i="9"/>
  <c r="F100" i="9"/>
  <c r="H99" i="9"/>
  <c r="E99" i="9" s="1"/>
  <c r="B99" i="9" s="1"/>
  <c r="G99" i="9"/>
  <c r="F99" i="9"/>
  <c r="H98" i="9"/>
  <c r="G98" i="9"/>
  <c r="F98" i="9"/>
  <c r="E98" i="9"/>
  <c r="B98" i="9" s="1"/>
  <c r="H97" i="9"/>
  <c r="G97" i="9"/>
  <c r="E97" i="9" s="1"/>
  <c r="F97" i="9"/>
  <c r="H96" i="9"/>
  <c r="G96" i="9"/>
  <c r="F96" i="9"/>
  <c r="H95" i="9"/>
  <c r="E95" i="9" s="1"/>
  <c r="B95" i="9" s="1"/>
  <c r="G95" i="9"/>
  <c r="F95" i="9"/>
  <c r="H94" i="9"/>
  <c r="G94" i="9"/>
  <c r="F94" i="9"/>
  <c r="E94" i="9"/>
  <c r="B94" i="9" s="1"/>
  <c r="H93" i="9"/>
  <c r="G93" i="9"/>
  <c r="E93" i="9" s="1"/>
  <c r="F93" i="9"/>
  <c r="H92" i="9"/>
  <c r="G92" i="9"/>
  <c r="F92" i="9"/>
  <c r="H91" i="9"/>
  <c r="E91" i="9" s="1"/>
  <c r="B91" i="9" s="1"/>
  <c r="G91" i="9"/>
  <c r="F91" i="9"/>
  <c r="H90" i="9"/>
  <c r="G90" i="9"/>
  <c r="F90" i="9"/>
  <c r="E90" i="9"/>
  <c r="B90" i="9" s="1"/>
  <c r="H89" i="9"/>
  <c r="G89" i="9"/>
  <c r="E89" i="9" s="1"/>
  <c r="F89" i="9"/>
  <c r="H88" i="9"/>
  <c r="G88" i="9"/>
  <c r="F88" i="9"/>
  <c r="H87" i="9"/>
  <c r="E87" i="9" s="1"/>
  <c r="B87" i="9" s="1"/>
  <c r="G87" i="9"/>
  <c r="F87" i="9"/>
  <c r="H86" i="9"/>
  <c r="G86" i="9"/>
  <c r="F86" i="9"/>
  <c r="E86" i="9"/>
  <c r="B86" i="9" s="1"/>
  <c r="H85" i="9"/>
  <c r="G85" i="9"/>
  <c r="E85" i="9" s="1"/>
  <c r="F85" i="9"/>
  <c r="H84" i="9"/>
  <c r="G84" i="9"/>
  <c r="F84" i="9"/>
  <c r="H83" i="9"/>
  <c r="E83" i="9" s="1"/>
  <c r="B83" i="9" s="1"/>
  <c r="G83" i="9"/>
  <c r="F83" i="9"/>
  <c r="H82" i="9"/>
  <c r="G82" i="9"/>
  <c r="F82" i="9"/>
  <c r="E82" i="9"/>
  <c r="B82" i="9" s="1"/>
  <c r="H81" i="9"/>
  <c r="G81" i="9"/>
  <c r="E81" i="9" s="1"/>
  <c r="F81" i="9"/>
  <c r="H80" i="9"/>
  <c r="G80" i="9"/>
  <c r="F80" i="9"/>
  <c r="H79" i="9"/>
  <c r="E79" i="9" s="1"/>
  <c r="B79" i="9" s="1"/>
  <c r="G79" i="9"/>
  <c r="F79" i="9"/>
  <c r="H78" i="9"/>
  <c r="G78" i="9"/>
  <c r="F78" i="9"/>
  <c r="E78" i="9"/>
  <c r="B78" i="9" s="1"/>
  <c r="H77" i="9"/>
  <c r="G77" i="9"/>
  <c r="E77" i="9" s="1"/>
  <c r="F77" i="9"/>
  <c r="H76" i="9"/>
  <c r="G76" i="9"/>
  <c r="F76" i="9"/>
  <c r="H75" i="9"/>
  <c r="E75" i="9" s="1"/>
  <c r="B75" i="9" s="1"/>
  <c r="G75" i="9"/>
  <c r="F75" i="9"/>
  <c r="H74" i="9"/>
  <c r="G74" i="9"/>
  <c r="F74" i="9"/>
  <c r="E74" i="9"/>
  <c r="B74" i="9" s="1"/>
  <c r="H73" i="9"/>
  <c r="G73" i="9"/>
  <c r="E73" i="9" s="1"/>
  <c r="F73" i="9"/>
  <c r="H72" i="9"/>
  <c r="G72" i="9"/>
  <c r="F72" i="9"/>
  <c r="H71" i="9"/>
  <c r="E71" i="9" s="1"/>
  <c r="B71" i="9" s="1"/>
  <c r="G71" i="9"/>
  <c r="F71" i="9"/>
  <c r="H70" i="9"/>
  <c r="G70" i="9"/>
  <c r="F70" i="9"/>
  <c r="E70" i="9"/>
  <c r="B70" i="9" s="1"/>
  <c r="H69" i="9"/>
  <c r="G69" i="9"/>
  <c r="E69" i="9" s="1"/>
  <c r="F69" i="9"/>
  <c r="H68" i="9"/>
  <c r="G68" i="9"/>
  <c r="F68" i="9"/>
  <c r="H67" i="9"/>
  <c r="E67" i="9" s="1"/>
  <c r="B67" i="9" s="1"/>
  <c r="G67" i="9"/>
  <c r="F67" i="9"/>
  <c r="H66" i="9"/>
  <c r="G66" i="9"/>
  <c r="F66" i="9"/>
  <c r="E66" i="9"/>
  <c r="B66" i="9" s="1"/>
  <c r="H65" i="9"/>
  <c r="G65" i="9"/>
  <c r="E65" i="9" s="1"/>
  <c r="F65" i="9"/>
  <c r="H64" i="9"/>
  <c r="G64" i="9"/>
  <c r="F64" i="9"/>
  <c r="H63" i="9"/>
  <c r="E63" i="9" s="1"/>
  <c r="B63" i="9" s="1"/>
  <c r="G63" i="9"/>
  <c r="F63" i="9"/>
  <c r="H62" i="9"/>
  <c r="G62" i="9"/>
  <c r="F62" i="9"/>
  <c r="E62" i="9"/>
  <c r="B62" i="9" s="1"/>
  <c r="H61" i="9"/>
  <c r="G61" i="9"/>
  <c r="E61" i="9" s="1"/>
  <c r="F61" i="9"/>
  <c r="H60" i="9"/>
  <c r="G60" i="9"/>
  <c r="F60" i="9"/>
  <c r="H59" i="9"/>
  <c r="E59" i="9" s="1"/>
  <c r="B59" i="9" s="1"/>
  <c r="G59" i="9"/>
  <c r="F59" i="9"/>
  <c r="H58" i="9"/>
  <c r="G58" i="9"/>
  <c r="F58" i="9"/>
  <c r="E58" i="9"/>
  <c r="B58" i="9" s="1"/>
  <c r="H57" i="9"/>
  <c r="G57" i="9"/>
  <c r="E57" i="9" s="1"/>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E46" i="9"/>
  <c r="B46" i="9" s="1"/>
  <c r="H45" i="9"/>
  <c r="G45" i="9"/>
  <c r="E45" i="9" s="1"/>
  <c r="B45" i="9" s="1"/>
  <c r="F45" i="9"/>
  <c r="H44" i="9"/>
  <c r="G44" i="9"/>
  <c r="F44" i="9"/>
  <c r="H43" i="9"/>
  <c r="E43" i="9" s="1"/>
  <c r="B43" i="9" s="1"/>
  <c r="G43" i="9"/>
  <c r="F43" i="9"/>
  <c r="H42" i="9"/>
  <c r="G42" i="9"/>
  <c r="F42" i="9"/>
  <c r="E42" i="9"/>
  <c r="B42" i="9" s="1"/>
  <c r="H41" i="9"/>
  <c r="G41" i="9"/>
  <c r="E41" i="9" s="1"/>
  <c r="B41" i="9" s="1"/>
  <c r="F41" i="9"/>
  <c r="H40" i="9"/>
  <c r="G40" i="9"/>
  <c r="F40" i="9"/>
  <c r="H39" i="9"/>
  <c r="E39" i="9" s="1"/>
  <c r="B39" i="9" s="1"/>
  <c r="G39" i="9"/>
  <c r="F39" i="9"/>
  <c r="H38" i="9"/>
  <c r="G38" i="9"/>
  <c r="F38" i="9"/>
  <c r="E38" i="9"/>
  <c r="B38" i="9" s="1"/>
  <c r="H37" i="9"/>
  <c r="G37" i="9"/>
  <c r="E37" i="9" s="1"/>
  <c r="B37" i="9" s="1"/>
  <c r="F37" i="9"/>
  <c r="H36" i="9"/>
  <c r="G36" i="9"/>
  <c r="F36" i="9"/>
  <c r="H35" i="9"/>
  <c r="E35" i="9" s="1"/>
  <c r="B35" i="9" s="1"/>
  <c r="G35" i="9"/>
  <c r="F35" i="9"/>
  <c r="H34" i="9"/>
  <c r="G34" i="9"/>
  <c r="F34" i="9"/>
  <c r="E34" i="9"/>
  <c r="B34" i="9" s="1"/>
  <c r="H33" i="9"/>
  <c r="G33" i="9"/>
  <c r="E33" i="9" s="1"/>
  <c r="B33" i="9" s="1"/>
  <c r="F33" i="9"/>
  <c r="H32" i="9"/>
  <c r="G32" i="9"/>
  <c r="F32" i="9"/>
  <c r="H31" i="9"/>
  <c r="G31" i="9"/>
  <c r="F31" i="9"/>
  <c r="H30" i="9"/>
  <c r="G30" i="9"/>
  <c r="F30" i="9"/>
  <c r="E30" i="9"/>
  <c r="B30" i="9" s="1"/>
  <c r="H29" i="9"/>
  <c r="G29" i="9"/>
  <c r="E29" i="9" s="1"/>
  <c r="B29" i="9" s="1"/>
  <c r="F29" i="9"/>
  <c r="H28" i="9"/>
  <c r="G28" i="9"/>
  <c r="F28" i="9"/>
  <c r="H27" i="9"/>
  <c r="E27" i="9" s="1"/>
  <c r="B27" i="9" s="1"/>
  <c r="G27" i="9"/>
  <c r="F27" i="9"/>
  <c r="H26" i="9"/>
  <c r="E26" i="9" s="1"/>
  <c r="B26" i="9" s="1"/>
  <c r="G26" i="9"/>
  <c r="F26" i="9"/>
  <c r="H25" i="9"/>
  <c r="G25" i="9"/>
  <c r="E25" i="9" s="1"/>
  <c r="B25" i="9" s="1"/>
  <c r="F25" i="9"/>
  <c r="F24" i="9"/>
  <c r="F4" i="9"/>
  <c r="O3" i="9"/>
  <c r="G296" i="9" s="1"/>
  <c r="I3" i="9"/>
  <c r="G309" i="9" s="1"/>
  <c r="H3" i="9"/>
  <c r="G3" i="9"/>
  <c r="D104" i="8"/>
  <c r="C1681" i="1" s="1"/>
  <c r="D97" i="8"/>
  <c r="D92" i="8"/>
  <c r="D87" i="8"/>
  <c r="D82" i="8"/>
  <c r="D77" i="8"/>
  <c r="D72" i="8"/>
  <c r="D67" i="8"/>
  <c r="D62" i="8"/>
  <c r="D57" i="8"/>
  <c r="C1634" i="1" s="1"/>
  <c r="D52" i="8"/>
  <c r="D46" i="8"/>
  <c r="D37" i="8"/>
  <c r="D27" i="8"/>
  <c r="C1604" i="1" s="1"/>
  <c r="G1604" i="1" s="1"/>
  <c r="D18" i="8"/>
  <c r="D8" i="8"/>
  <c r="C1585" i="1" s="1"/>
  <c r="E44" i="7"/>
  <c r="D44" i="7"/>
  <c r="E39" i="7"/>
  <c r="E38" i="7" s="1"/>
  <c r="I35" i="3" s="1"/>
  <c r="D39" i="7"/>
  <c r="D38" i="7" s="1"/>
  <c r="E30" i="7"/>
  <c r="D30" i="7"/>
  <c r="C1563" i="1" s="1"/>
  <c r="E23" i="7"/>
  <c r="D23" i="7"/>
  <c r="D22" i="7" s="1"/>
  <c r="H34" i="3" s="1"/>
  <c r="E14" i="7"/>
  <c r="D14" i="7"/>
  <c r="E7" i="7"/>
  <c r="E6" i="7" s="1"/>
  <c r="D7" i="7"/>
  <c r="D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F99" i="6"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C1295" i="1" s="1"/>
  <c r="F290" i="5"/>
  <c r="F289" i="5"/>
  <c r="F288" i="5"/>
  <c r="F287" i="5"/>
  <c r="F286" i="5"/>
  <c r="F285" i="5"/>
  <c r="F284" i="5"/>
  <c r="F283" i="5"/>
  <c r="F282" i="5"/>
  <c r="F281" i="5"/>
  <c r="F280" i="5"/>
  <c r="F279" i="5"/>
  <c r="F278" i="5"/>
  <c r="F277" i="5"/>
  <c r="E277" i="5"/>
  <c r="E274" i="5" s="1"/>
  <c r="D1278" i="1" s="1"/>
  <c r="D277" i="5"/>
  <c r="F276" i="5"/>
  <c r="F275" i="5"/>
  <c r="F274" i="5"/>
  <c r="D274" i="5"/>
  <c r="F273" i="5"/>
  <c r="F272" i="5"/>
  <c r="F271" i="5"/>
  <c r="F270" i="5"/>
  <c r="F269" i="5"/>
  <c r="F268" i="5"/>
  <c r="F267" i="5"/>
  <c r="F266" i="5"/>
  <c r="F265" i="5"/>
  <c r="F264" i="5"/>
  <c r="E264" i="5"/>
  <c r="D264" i="5"/>
  <c r="F263" i="5"/>
  <c r="F262" i="5"/>
  <c r="F261" i="5"/>
  <c r="E260" i="5"/>
  <c r="E255" i="5" s="1"/>
  <c r="D1259" i="1" s="1"/>
  <c r="G1259" i="1" s="1"/>
  <c r="D260" i="5"/>
  <c r="F259" i="5"/>
  <c r="F258" i="5"/>
  <c r="F257" i="5"/>
  <c r="F256" i="5"/>
  <c r="E256" i="5"/>
  <c r="D256" i="5"/>
  <c r="D255" i="5" s="1"/>
  <c r="F255" i="5" s="1"/>
  <c r="F254" i="5"/>
  <c r="F253" i="5"/>
  <c r="F252" i="5"/>
  <c r="E252" i="5"/>
  <c r="D1256" i="1" s="1"/>
  <c r="G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E339" i="9" s="1"/>
  <c r="B339" i="9" s="1"/>
  <c r="F219"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E147" i="5"/>
  <c r="D1152" i="1" s="1"/>
  <c r="H1152" i="1"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E63" i="5"/>
  <c r="F63" i="5" s="1"/>
  <c r="D63" i="5"/>
  <c r="F62" i="5"/>
  <c r="F61" i="5"/>
  <c r="F60" i="5"/>
  <c r="F59" i="5"/>
  <c r="F58" i="5"/>
  <c r="F57" i="5"/>
  <c r="E56" i="5"/>
  <c r="D1061" i="1" s="1"/>
  <c r="D56" i="5"/>
  <c r="F56" i="5" s="1"/>
  <c r="F55" i="5"/>
  <c r="F54" i="5"/>
  <c r="F53" i="5"/>
  <c r="F52" i="5"/>
  <c r="E52" i="5"/>
  <c r="D1057" i="1" s="1"/>
  <c r="D52" i="5"/>
  <c r="F51" i="5"/>
  <c r="F50" i="5"/>
  <c r="F49" i="5"/>
  <c r="F48" i="5"/>
  <c r="F47" i="5"/>
  <c r="F46" i="5"/>
  <c r="F45" i="5"/>
  <c r="E45" i="5"/>
  <c r="D1050" i="1" s="1"/>
  <c r="H1050" i="1" s="1"/>
  <c r="D45" i="5"/>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H1024" i="1" s="1"/>
  <c r="D19" i="5"/>
  <c r="F18" i="5"/>
  <c r="F17" i="5"/>
  <c r="F16" i="5"/>
  <c r="F15" i="5"/>
  <c r="F14" i="5"/>
  <c r="E13" i="5"/>
  <c r="D1018" i="1" s="1"/>
  <c r="H1018" i="1" s="1"/>
  <c r="D13" i="5"/>
  <c r="D12" i="5"/>
  <c r="F11" i="5"/>
  <c r="F10" i="5"/>
  <c r="F9" i="5"/>
  <c r="E8" i="5"/>
  <c r="F8" i="5" s="1"/>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D629" i="4" s="1"/>
  <c r="F629"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E584" i="4" s="1"/>
  <c r="D589" i="4"/>
  <c r="F588" i="4"/>
  <c r="F587" i="4"/>
  <c r="F586" i="4"/>
  <c r="E585" i="4"/>
  <c r="D585" i="4"/>
  <c r="F585" i="4" s="1"/>
  <c r="F583" i="4"/>
  <c r="F582" i="4"/>
  <c r="E581" i="4"/>
  <c r="D581" i="4"/>
  <c r="F581" i="4" s="1"/>
  <c r="F580" i="4"/>
  <c r="F579" i="4"/>
  <c r="E578" i="4"/>
  <c r="D578" i="4"/>
  <c r="D571" i="4" s="1"/>
  <c r="F571"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7" i="4" s="1"/>
  <c r="F534" i="4"/>
  <c r="F533" i="4"/>
  <c r="F532" i="4"/>
  <c r="E532" i="4"/>
  <c r="D532" i="4"/>
  <c r="F531" i="4"/>
  <c r="F530" i="4"/>
  <c r="E529" i="4"/>
  <c r="D529" i="4"/>
  <c r="D522" i="4" s="1"/>
  <c r="F522"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31" i="4" s="1"/>
  <c r="E428" i="4"/>
  <c r="F428" i="4" s="1"/>
  <c r="D428" i="4"/>
  <c r="E427" i="4"/>
  <c r="D427" i="4"/>
  <c r="D648"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D366" i="4"/>
  <c r="F365" i="4"/>
  <c r="F364" i="4"/>
  <c r="F363" i="4"/>
  <c r="F362" i="4"/>
  <c r="E362" i="4"/>
  <c r="D362" i="4"/>
  <c r="D361" i="4"/>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D314" i="4"/>
  <c r="F314" i="4" s="1"/>
  <c r="F313" i="4"/>
  <c r="F312" i="4"/>
  <c r="F311" i="4"/>
  <c r="F310" i="4"/>
  <c r="E310" i="4"/>
  <c r="D310" i="4"/>
  <c r="E309"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7" i="4"/>
  <c r="F276" i="4"/>
  <c r="F275" i="4"/>
  <c r="F274" i="4"/>
  <c r="E274" i="4"/>
  <c r="D274" i="4"/>
  <c r="F272" i="4"/>
  <c r="F271" i="4"/>
  <c r="F270" i="4"/>
  <c r="E269" i="4"/>
  <c r="D269" i="4"/>
  <c r="F269" i="4" s="1"/>
  <c r="F268" i="4"/>
  <c r="F267" i="4"/>
  <c r="F266" i="4"/>
  <c r="F265" i="4"/>
  <c r="F264" i="4"/>
  <c r="E263" i="4"/>
  <c r="D263" i="4"/>
  <c r="E262" i="4"/>
  <c r="D258" i="1"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G174" i="1" s="1"/>
  <c r="D178" i="4"/>
  <c r="F177" i="4"/>
  <c r="F176" i="4"/>
  <c r="F175" i="4"/>
  <c r="F174" i="4"/>
  <c r="F173" i="4"/>
  <c r="F172" i="4"/>
  <c r="F171" i="4"/>
  <c r="F170" i="4"/>
  <c r="E170" i="4"/>
  <c r="D170" i="4"/>
  <c r="F169" i="4"/>
  <c r="F168" i="4"/>
  <c r="F167" i="4"/>
  <c r="F166" i="4"/>
  <c r="E165" i="4"/>
  <c r="D165" i="4"/>
  <c r="D164"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E129" i="4"/>
  <c r="F129" i="4" s="1"/>
  <c r="D129" i="4"/>
  <c r="F128" i="4"/>
  <c r="F127" i="4"/>
  <c r="E126" i="4"/>
  <c r="E125" i="4" s="1"/>
  <c r="D126" i="4"/>
  <c r="D125" i="4"/>
  <c r="F124" i="4"/>
  <c r="F123" i="4"/>
  <c r="F122" i="4"/>
  <c r="F121" i="4"/>
  <c r="E120" i="4"/>
  <c r="E106" i="4" s="1"/>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45" i="1" s="1"/>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41" i="3"/>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I28" i="3"/>
  <c r="H28" i="3"/>
  <c r="G28" i="3"/>
  <c r="B28" i="3"/>
  <c r="I27" i="3"/>
  <c r="G27" i="3"/>
  <c r="B27" i="3"/>
  <c r="G25" i="3"/>
  <c r="B25" i="3"/>
  <c r="G24" i="3"/>
  <c r="B24" i="3"/>
  <c r="G23" i="3"/>
  <c r="B23" i="3"/>
  <c r="H22" i="3"/>
  <c r="G22" i="3"/>
  <c r="B22" i="3"/>
  <c r="G20" i="3"/>
  <c r="B20" i="3"/>
  <c r="G19" i="3"/>
  <c r="B19" i="3"/>
  <c r="G18" i="3"/>
  <c r="B18" i="3"/>
  <c r="G17" i="3"/>
  <c r="B17" i="3"/>
  <c r="H10" i="3" a="1"/>
  <c r="H10" i="3" s="1"/>
  <c r="L3" i="9" s="1"/>
  <c r="C1686" i="1"/>
  <c r="H1686" i="1" s="1"/>
  <c r="H1685" i="1"/>
  <c r="G1685" i="1"/>
  <c r="C1685" i="1"/>
  <c r="C1684" i="1"/>
  <c r="G1684" i="1" s="1"/>
  <c r="C1683" i="1"/>
  <c r="H1683" i="1" s="1"/>
  <c r="H1682" i="1"/>
  <c r="G1682" i="1"/>
  <c r="C1682" i="1"/>
  <c r="C1680" i="1"/>
  <c r="G1680" i="1" s="1"/>
  <c r="C1679" i="1"/>
  <c r="H1679" i="1" s="1"/>
  <c r="H1678" i="1"/>
  <c r="G1678" i="1"/>
  <c r="C1678" i="1"/>
  <c r="H1677" i="1"/>
  <c r="G1677" i="1"/>
  <c r="C1677" i="1"/>
  <c r="C1676" i="1"/>
  <c r="G1676" i="1" s="1"/>
  <c r="C1675" i="1"/>
  <c r="H1675" i="1" s="1"/>
  <c r="H1674" i="1"/>
  <c r="G1674" i="1"/>
  <c r="C1674" i="1"/>
  <c r="H1673" i="1"/>
  <c r="G1673" i="1"/>
  <c r="C1673" i="1"/>
  <c r="C1672" i="1"/>
  <c r="G1672" i="1" s="1"/>
  <c r="C1671" i="1"/>
  <c r="H1671" i="1" s="1"/>
  <c r="H1670" i="1"/>
  <c r="G1670" i="1"/>
  <c r="C1670" i="1"/>
  <c r="H1669" i="1"/>
  <c r="G1669" i="1"/>
  <c r="C1669" i="1"/>
  <c r="C1668" i="1"/>
  <c r="G1668" i="1" s="1"/>
  <c r="C1667" i="1"/>
  <c r="H1667" i="1" s="1"/>
  <c r="H1666" i="1"/>
  <c r="G1666" i="1"/>
  <c r="C1666" i="1"/>
  <c r="H1665" i="1"/>
  <c r="G1665" i="1"/>
  <c r="C1665" i="1"/>
  <c r="C1664" i="1"/>
  <c r="G1664" i="1" s="1"/>
  <c r="C1663" i="1"/>
  <c r="H1663" i="1" s="1"/>
  <c r="H1662" i="1"/>
  <c r="G1662" i="1"/>
  <c r="C1662" i="1"/>
  <c r="H1661" i="1"/>
  <c r="G1661" i="1"/>
  <c r="C1661" i="1"/>
  <c r="C1660" i="1"/>
  <c r="G1660" i="1" s="1"/>
  <c r="C1659" i="1"/>
  <c r="H1659" i="1" s="1"/>
  <c r="H1658" i="1"/>
  <c r="G1658" i="1"/>
  <c r="C1658" i="1"/>
  <c r="H1657" i="1"/>
  <c r="G1657" i="1"/>
  <c r="C1657" i="1"/>
  <c r="C1656" i="1"/>
  <c r="G1656" i="1" s="1"/>
  <c r="C1655" i="1"/>
  <c r="H1655" i="1" s="1"/>
  <c r="H1654" i="1"/>
  <c r="G1654" i="1"/>
  <c r="C1654" i="1"/>
  <c r="H1653" i="1"/>
  <c r="G1653" i="1"/>
  <c r="C1653" i="1"/>
  <c r="C1652" i="1"/>
  <c r="G1652" i="1" s="1"/>
  <c r="C1651" i="1"/>
  <c r="H1651" i="1" s="1"/>
  <c r="H1650" i="1"/>
  <c r="G1650" i="1"/>
  <c r="C1650" i="1"/>
  <c r="H1649" i="1"/>
  <c r="G1649" i="1"/>
  <c r="C1649" i="1"/>
  <c r="C1648" i="1"/>
  <c r="G1648" i="1" s="1"/>
  <c r="C1647" i="1"/>
  <c r="H1647" i="1" s="1"/>
  <c r="H1646" i="1"/>
  <c r="G1646" i="1"/>
  <c r="C1646" i="1"/>
  <c r="H1645" i="1"/>
  <c r="G1645" i="1"/>
  <c r="C1645" i="1"/>
  <c r="C1644" i="1"/>
  <c r="G1644" i="1" s="1"/>
  <c r="C1643" i="1"/>
  <c r="H1643" i="1" s="1"/>
  <c r="H1642" i="1"/>
  <c r="G1642" i="1"/>
  <c r="C1642" i="1"/>
  <c r="H1641" i="1"/>
  <c r="G1641" i="1"/>
  <c r="C1641" i="1"/>
  <c r="C1640" i="1"/>
  <c r="G1640" i="1" s="1"/>
  <c r="C1639" i="1"/>
  <c r="H1639" i="1" s="1"/>
  <c r="H1638" i="1"/>
  <c r="G1638" i="1"/>
  <c r="C1638" i="1"/>
  <c r="H1637" i="1"/>
  <c r="C1637" i="1"/>
  <c r="G1637" i="1" s="1"/>
  <c r="C1636" i="1"/>
  <c r="G1636" i="1" s="1"/>
  <c r="C1635" i="1"/>
  <c r="H1635" i="1" s="1"/>
  <c r="H1633" i="1"/>
  <c r="G1633" i="1"/>
  <c r="C1633" i="1"/>
  <c r="C1632" i="1"/>
  <c r="G1632" i="1" s="1"/>
  <c r="C1631" i="1"/>
  <c r="H1631" i="1" s="1"/>
  <c r="H1630" i="1"/>
  <c r="G1630" i="1"/>
  <c r="C1630" i="1"/>
  <c r="H1629" i="1"/>
  <c r="G1629" i="1"/>
  <c r="C1629" i="1"/>
  <c r="C1627" i="1"/>
  <c r="H1627" i="1" s="1"/>
  <c r="H1626" i="1"/>
  <c r="G1626" i="1"/>
  <c r="C1626" i="1"/>
  <c r="H1625" i="1"/>
  <c r="G1625" i="1"/>
  <c r="C1625" i="1"/>
  <c r="C1624" i="1"/>
  <c r="G1624" i="1" s="1"/>
  <c r="C1623" i="1"/>
  <c r="H1623" i="1" s="1"/>
  <c r="C1620" i="1"/>
  <c r="G1620" i="1" s="1"/>
  <c r="C1619" i="1"/>
  <c r="H1619" i="1" s="1"/>
  <c r="H1618" i="1"/>
  <c r="G1618" i="1"/>
  <c r="C1618" i="1"/>
  <c r="H1617" i="1"/>
  <c r="G1617" i="1"/>
  <c r="C1617" i="1"/>
  <c r="C1616" i="1"/>
  <c r="G1616" i="1" s="1"/>
  <c r="C1615" i="1"/>
  <c r="H1615" i="1" s="1"/>
  <c r="H1614" i="1"/>
  <c r="G1614" i="1"/>
  <c r="C1614" i="1"/>
  <c r="C1613" i="1"/>
  <c r="H1613" i="1" s="1"/>
  <c r="C1612" i="1"/>
  <c r="G1612" i="1" s="1"/>
  <c r="C1611" i="1"/>
  <c r="H1611" i="1" s="1"/>
  <c r="H1610" i="1"/>
  <c r="G1610" i="1"/>
  <c r="C1610" i="1"/>
  <c r="H1609" i="1"/>
  <c r="G1609" i="1"/>
  <c r="C1609" i="1"/>
  <c r="C1608" i="1"/>
  <c r="G1608" i="1" s="1"/>
  <c r="C1607" i="1"/>
  <c r="H1607" i="1" s="1"/>
  <c r="H1606" i="1"/>
  <c r="G1606" i="1"/>
  <c r="C1606" i="1"/>
  <c r="C1605" i="1"/>
  <c r="H1605" i="1" s="1"/>
  <c r="C1603" i="1"/>
  <c r="H1603" i="1" s="1"/>
  <c r="H1601" i="1"/>
  <c r="G1601" i="1"/>
  <c r="C1601" i="1"/>
  <c r="C1600" i="1"/>
  <c r="G1600" i="1" s="1"/>
  <c r="C1599" i="1"/>
  <c r="H1599" i="1" s="1"/>
  <c r="H1598" i="1"/>
  <c r="G1598" i="1"/>
  <c r="C1598" i="1"/>
  <c r="H1597" i="1"/>
  <c r="G1597" i="1"/>
  <c r="C1597" i="1"/>
  <c r="C1596" i="1"/>
  <c r="G1596" i="1" s="1"/>
  <c r="C1595" i="1"/>
  <c r="H1595" i="1" s="1"/>
  <c r="H1594" i="1"/>
  <c r="C1594" i="1"/>
  <c r="G1594" i="1" s="1"/>
  <c r="H1593" i="1"/>
  <c r="G1593" i="1"/>
  <c r="C1593" i="1"/>
  <c r="C1592" i="1"/>
  <c r="G1592" i="1" s="1"/>
  <c r="C1591" i="1"/>
  <c r="H1591" i="1" s="1"/>
  <c r="H1590" i="1"/>
  <c r="G1590" i="1"/>
  <c r="C1590" i="1"/>
  <c r="H1589" i="1"/>
  <c r="G1589" i="1"/>
  <c r="C1589" i="1"/>
  <c r="C1588" i="1"/>
  <c r="C1587" i="1"/>
  <c r="H1587" i="1" s="1"/>
  <c r="H1586" i="1"/>
  <c r="C1586" i="1"/>
  <c r="G1586" i="1" s="1"/>
  <c r="C1584" i="1"/>
  <c r="H1582" i="1"/>
  <c r="G1582" i="1"/>
  <c r="C1582" i="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J1576" i="1" s="1"/>
  <c r="H1575" i="1"/>
  <c r="G1575" i="1"/>
  <c r="I1575" i="1" s="1"/>
  <c r="D1575" i="1"/>
  <c r="J1575" i="1" s="1"/>
  <c r="C1575" i="1"/>
  <c r="D1574" i="1"/>
  <c r="C1574" i="1"/>
  <c r="J1574" i="1" s="1"/>
  <c r="G1573" i="1"/>
  <c r="D1573" i="1"/>
  <c r="J1573" i="1" s="1"/>
  <c r="C1573" i="1"/>
  <c r="G1572" i="1"/>
  <c r="D1572" i="1"/>
  <c r="H1572" i="1" s="1"/>
  <c r="C1572" i="1"/>
  <c r="G1571" i="1"/>
  <c r="D1571" i="1"/>
  <c r="H1571" i="1" s="1"/>
  <c r="C1571" i="1"/>
  <c r="D1570" i="1"/>
  <c r="C1570" i="1"/>
  <c r="J1570" i="1" s="1"/>
  <c r="D1569" i="1"/>
  <c r="C1569" i="1"/>
  <c r="D1568" i="1"/>
  <c r="C1568" i="1"/>
  <c r="J1568" i="1" s="1"/>
  <c r="H1567" i="1"/>
  <c r="G1567" i="1"/>
  <c r="I1567" i="1" s="1"/>
  <c r="D1567" i="1"/>
  <c r="J1567" i="1" s="1"/>
  <c r="C1567" i="1"/>
  <c r="D1566" i="1"/>
  <c r="C1566" i="1"/>
  <c r="J1566" i="1" s="1"/>
  <c r="H1565" i="1"/>
  <c r="G1565" i="1"/>
  <c r="I1565" i="1" s="1"/>
  <c r="D1565" i="1"/>
  <c r="J1565" i="1" s="1"/>
  <c r="C1565" i="1"/>
  <c r="D1564" i="1"/>
  <c r="C1564" i="1"/>
  <c r="J1564" i="1" s="1"/>
  <c r="D1563" i="1"/>
  <c r="H1562" i="1"/>
  <c r="G1562" i="1"/>
  <c r="D1562" i="1"/>
  <c r="J1562" i="1" s="1"/>
  <c r="C1562" i="1"/>
  <c r="D1561" i="1"/>
  <c r="C1561" i="1"/>
  <c r="J1561" i="1" s="1"/>
  <c r="H1560" i="1"/>
  <c r="G1560" i="1"/>
  <c r="D1560" i="1"/>
  <c r="J1560" i="1" s="1"/>
  <c r="C1560" i="1"/>
  <c r="D1559" i="1"/>
  <c r="C1559" i="1"/>
  <c r="J1559" i="1" s="1"/>
  <c r="H1558" i="1"/>
  <c r="G1558" i="1"/>
  <c r="D1558" i="1"/>
  <c r="J1558" i="1" s="1"/>
  <c r="C1558" i="1"/>
  <c r="D1557" i="1"/>
  <c r="C1557" i="1"/>
  <c r="J1557" i="1" s="1"/>
  <c r="D1556" i="1"/>
  <c r="H1554" i="1"/>
  <c r="G1554" i="1"/>
  <c r="D1554" i="1"/>
  <c r="J1554" i="1" s="1"/>
  <c r="C1554" i="1"/>
  <c r="D1553" i="1"/>
  <c r="C1553" i="1"/>
  <c r="J1553" i="1" s="1"/>
  <c r="H1552" i="1"/>
  <c r="G1552" i="1"/>
  <c r="D1552" i="1"/>
  <c r="J1552" i="1" s="1"/>
  <c r="C1552" i="1"/>
  <c r="D1551" i="1"/>
  <c r="C1551" i="1"/>
  <c r="J1551" i="1" s="1"/>
  <c r="H1550" i="1"/>
  <c r="G1550" i="1"/>
  <c r="D1550" i="1"/>
  <c r="J1550" i="1" s="1"/>
  <c r="C1550" i="1"/>
  <c r="D1549" i="1"/>
  <c r="C1549" i="1"/>
  <c r="J1549" i="1" s="1"/>
  <c r="H1548" i="1"/>
  <c r="G1548" i="1"/>
  <c r="D1548" i="1"/>
  <c r="J1548" i="1" s="1"/>
  <c r="C1548" i="1"/>
  <c r="D1547" i="1"/>
  <c r="C1547" i="1"/>
  <c r="G1547" i="1" s="1"/>
  <c r="J1546" i="1"/>
  <c r="G1546" i="1"/>
  <c r="D1546" i="1"/>
  <c r="C1546" i="1"/>
  <c r="H1546" i="1" s="1"/>
  <c r="D1545" i="1"/>
  <c r="C1545" i="1"/>
  <c r="J1544" i="1"/>
  <c r="G1544" i="1"/>
  <c r="D1544" i="1"/>
  <c r="C1544" i="1"/>
  <c r="H1544" i="1" s="1"/>
  <c r="D1543" i="1"/>
  <c r="C1543" i="1"/>
  <c r="J1542" i="1"/>
  <c r="G1542" i="1"/>
  <c r="D1542" i="1"/>
  <c r="C1542" i="1"/>
  <c r="H1542" i="1" s="1"/>
  <c r="D1541" i="1"/>
  <c r="C1541" i="1"/>
  <c r="H1540" i="1"/>
  <c r="D1540" i="1"/>
  <c r="C1540" i="1"/>
  <c r="G1540" i="1" s="1"/>
  <c r="H1539" i="1"/>
  <c r="D1539" i="1"/>
  <c r="C1539" i="1"/>
  <c r="G1539" i="1" s="1"/>
  <c r="H1536" i="1"/>
  <c r="D1536" i="1"/>
  <c r="C1536" i="1"/>
  <c r="G1536" i="1" s="1"/>
  <c r="D1535" i="1"/>
  <c r="C1535" i="1"/>
  <c r="G1535" i="1" s="1"/>
  <c r="D1534" i="1"/>
  <c r="C1534" i="1"/>
  <c r="G1534" i="1" s="1"/>
  <c r="H1533" i="1"/>
  <c r="D1533" i="1"/>
  <c r="C1533" i="1"/>
  <c r="G1533" i="1" s="1"/>
  <c r="H1532" i="1"/>
  <c r="D1532" i="1"/>
  <c r="C1532" i="1"/>
  <c r="G1532" i="1" s="1"/>
  <c r="D1531" i="1"/>
  <c r="C1531" i="1"/>
  <c r="G1531" i="1" s="1"/>
  <c r="D1530" i="1"/>
  <c r="C1530" i="1"/>
  <c r="G1530" i="1" s="1"/>
  <c r="H1529" i="1"/>
  <c r="D1529" i="1"/>
  <c r="C1529" i="1"/>
  <c r="G1529" i="1" s="1"/>
  <c r="H1528" i="1"/>
  <c r="D1528" i="1"/>
  <c r="C1528" i="1"/>
  <c r="G1528" i="1" s="1"/>
  <c r="D1527" i="1"/>
  <c r="C1527" i="1"/>
  <c r="G1527" i="1" s="1"/>
  <c r="D1526" i="1"/>
  <c r="C1526" i="1"/>
  <c r="G1526" i="1" s="1"/>
  <c r="D1525" i="1"/>
  <c r="H1524" i="1"/>
  <c r="D1524" i="1"/>
  <c r="C1524" i="1"/>
  <c r="G1524" i="1" s="1"/>
  <c r="D1523" i="1"/>
  <c r="C1523" i="1"/>
  <c r="G1523" i="1" s="1"/>
  <c r="D1522" i="1"/>
  <c r="C1522" i="1"/>
  <c r="G1522" i="1" s="1"/>
  <c r="H1521" i="1"/>
  <c r="D1521" i="1"/>
  <c r="C1521" i="1"/>
  <c r="G1521" i="1" s="1"/>
  <c r="H1520" i="1"/>
  <c r="D1520" i="1"/>
  <c r="C1520" i="1"/>
  <c r="G1520" i="1" s="1"/>
  <c r="D1519" i="1"/>
  <c r="C1519" i="1"/>
  <c r="G1519" i="1" s="1"/>
  <c r="D1518" i="1"/>
  <c r="C1518" i="1"/>
  <c r="G1518" i="1" s="1"/>
  <c r="H1517" i="1"/>
  <c r="D1517" i="1"/>
  <c r="C1517" i="1"/>
  <c r="G1517" i="1" s="1"/>
  <c r="H1516" i="1"/>
  <c r="D1516" i="1"/>
  <c r="C1516" i="1"/>
  <c r="G1516" i="1" s="1"/>
  <c r="D1515" i="1"/>
  <c r="C1515" i="1"/>
  <c r="G1515" i="1" s="1"/>
  <c r="D1514" i="1"/>
  <c r="C1514" i="1"/>
  <c r="G1514" i="1" s="1"/>
  <c r="H1513" i="1"/>
  <c r="D1513" i="1"/>
  <c r="C1513" i="1"/>
  <c r="G1513" i="1" s="1"/>
  <c r="H1512" i="1"/>
  <c r="D1512" i="1"/>
  <c r="C1512" i="1"/>
  <c r="G1512" i="1" s="1"/>
  <c r="D1511" i="1"/>
  <c r="C1511" i="1"/>
  <c r="G1511" i="1" s="1"/>
  <c r="D1510" i="1"/>
  <c r="H1509" i="1"/>
  <c r="D1509" i="1"/>
  <c r="C1509" i="1"/>
  <c r="G1509" i="1" s="1"/>
  <c r="H1508" i="1"/>
  <c r="D1508" i="1"/>
  <c r="C1508" i="1"/>
  <c r="G1508" i="1" s="1"/>
  <c r="D1507" i="1"/>
  <c r="C1507" i="1"/>
  <c r="G1507" i="1" s="1"/>
  <c r="D1506" i="1"/>
  <c r="C1506" i="1"/>
  <c r="G1506" i="1" s="1"/>
  <c r="H1505" i="1"/>
  <c r="D1505" i="1"/>
  <c r="C1505" i="1"/>
  <c r="G1505" i="1" s="1"/>
  <c r="H1504" i="1"/>
  <c r="D1504" i="1"/>
  <c r="C1504" i="1"/>
  <c r="G1504" i="1" s="1"/>
  <c r="D1503" i="1"/>
  <c r="C1503" i="1"/>
  <c r="G1503" i="1" s="1"/>
  <c r="D1502" i="1"/>
  <c r="C1502" i="1"/>
  <c r="G1502" i="1" s="1"/>
  <c r="H1501" i="1"/>
  <c r="D1501" i="1"/>
  <c r="C1501" i="1"/>
  <c r="G1501" i="1" s="1"/>
  <c r="H1500" i="1"/>
  <c r="D1500" i="1"/>
  <c r="C1500" i="1"/>
  <c r="G1500" i="1" s="1"/>
  <c r="D1499" i="1"/>
  <c r="C1499" i="1"/>
  <c r="G1499" i="1" s="1"/>
  <c r="D1498" i="1"/>
  <c r="C1498" i="1"/>
  <c r="G1498" i="1" s="1"/>
  <c r="H1497" i="1"/>
  <c r="D1497" i="1"/>
  <c r="C1497" i="1"/>
  <c r="H1496" i="1"/>
  <c r="D1496" i="1"/>
  <c r="C1496" i="1"/>
  <c r="G1496" i="1" s="1"/>
  <c r="C1495" i="1"/>
  <c r="D1494" i="1"/>
  <c r="C1494" i="1"/>
  <c r="G1494" i="1" s="1"/>
  <c r="H1493" i="1"/>
  <c r="D1493" i="1"/>
  <c r="C1493" i="1"/>
  <c r="G1493" i="1" s="1"/>
  <c r="H1492" i="1"/>
  <c r="D1492" i="1"/>
  <c r="C1492" i="1"/>
  <c r="G1492" i="1" s="1"/>
  <c r="D1491" i="1"/>
  <c r="C1491" i="1"/>
  <c r="G1491" i="1" s="1"/>
  <c r="D1490" i="1"/>
  <c r="C1490" i="1"/>
  <c r="G1490" i="1" s="1"/>
  <c r="H1489" i="1"/>
  <c r="D1489" i="1"/>
  <c r="C1489" i="1"/>
  <c r="G1489" i="1" s="1"/>
  <c r="H1488" i="1"/>
  <c r="D1488" i="1"/>
  <c r="C1488" i="1"/>
  <c r="G1488" i="1" s="1"/>
  <c r="D1487" i="1"/>
  <c r="C1487" i="1"/>
  <c r="G1487" i="1" s="1"/>
  <c r="D1486" i="1"/>
  <c r="C1486" i="1"/>
  <c r="G1486" i="1" s="1"/>
  <c r="H1484" i="1"/>
  <c r="D1484" i="1"/>
  <c r="C1484" i="1"/>
  <c r="G1484" i="1" s="1"/>
  <c r="D1483" i="1"/>
  <c r="C1483" i="1"/>
  <c r="G1483" i="1" s="1"/>
  <c r="D1482" i="1"/>
  <c r="C1482" i="1"/>
  <c r="G1482" i="1" s="1"/>
  <c r="H1481" i="1"/>
  <c r="D1481" i="1"/>
  <c r="C1481" i="1"/>
  <c r="G1481" i="1" s="1"/>
  <c r="H1480" i="1"/>
  <c r="D1480" i="1"/>
  <c r="C1480" i="1"/>
  <c r="G1480" i="1" s="1"/>
  <c r="D1479" i="1"/>
  <c r="C1479" i="1"/>
  <c r="G1479" i="1" s="1"/>
  <c r="D1478" i="1"/>
  <c r="C1478" i="1"/>
  <c r="G1478" i="1" s="1"/>
  <c r="H1477" i="1"/>
  <c r="D1477" i="1"/>
  <c r="C1477" i="1"/>
  <c r="G1477" i="1" s="1"/>
  <c r="H1476" i="1"/>
  <c r="D1476" i="1"/>
  <c r="C1476" i="1"/>
  <c r="G1476" i="1" s="1"/>
  <c r="D1475" i="1"/>
  <c r="C1475" i="1"/>
  <c r="G1475" i="1" s="1"/>
  <c r="D1474" i="1"/>
  <c r="C1474" i="1"/>
  <c r="G1474" i="1" s="1"/>
  <c r="H1473" i="1"/>
  <c r="D1473" i="1"/>
  <c r="C1473" i="1"/>
  <c r="G1473" i="1" s="1"/>
  <c r="H1472" i="1"/>
  <c r="D1472" i="1"/>
  <c r="C1472" i="1"/>
  <c r="G1472" i="1" s="1"/>
  <c r="D1471" i="1"/>
  <c r="C1471" i="1"/>
  <c r="G1471" i="1" s="1"/>
  <c r="D1470" i="1"/>
  <c r="C1470" i="1"/>
  <c r="G1470" i="1" s="1"/>
  <c r="H1469" i="1"/>
  <c r="D1469" i="1"/>
  <c r="C1469" i="1"/>
  <c r="G1469" i="1" s="1"/>
  <c r="H1468" i="1"/>
  <c r="D1468" i="1"/>
  <c r="C1468" i="1"/>
  <c r="G1468" i="1" s="1"/>
  <c r="D1467" i="1"/>
  <c r="C1467" i="1"/>
  <c r="G1467" i="1" s="1"/>
  <c r="D1466" i="1"/>
  <c r="C1466" i="1"/>
  <c r="H1465" i="1"/>
  <c r="D1465" i="1"/>
  <c r="C1465" i="1"/>
  <c r="G1465" i="1" s="1"/>
  <c r="H1464" i="1"/>
  <c r="D1464" i="1"/>
  <c r="C1464" i="1"/>
  <c r="G1464" i="1" s="1"/>
  <c r="D1463" i="1"/>
  <c r="C1463" i="1"/>
  <c r="G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D1400" i="1"/>
  <c r="C1400" i="1"/>
  <c r="H1400" i="1" s="1"/>
  <c r="D1399" i="1"/>
  <c r="C1399" i="1"/>
  <c r="H1399" i="1" s="1"/>
  <c r="D1398" i="1"/>
  <c r="C1398" i="1"/>
  <c r="H1398" i="1" s="1"/>
  <c r="D1397" i="1"/>
  <c r="C1397" i="1"/>
  <c r="H1397" i="1" s="1"/>
  <c r="D1396" i="1"/>
  <c r="C1396" i="1"/>
  <c r="H1396" i="1" s="1"/>
  <c r="D1395" i="1"/>
  <c r="C1395" i="1"/>
  <c r="D1394" i="1"/>
  <c r="C1394" i="1"/>
  <c r="H1394" i="1" s="1"/>
  <c r="D1393" i="1"/>
  <c r="C1393" i="1"/>
  <c r="H1393" i="1" s="1"/>
  <c r="D1392" i="1"/>
  <c r="C1392" i="1"/>
  <c r="H1392" i="1" s="1"/>
  <c r="D1391" i="1"/>
  <c r="C1391" i="1"/>
  <c r="H1391" i="1" s="1"/>
  <c r="D1390" i="1"/>
  <c r="C1390" i="1"/>
  <c r="D1389" i="1"/>
  <c r="C1389" i="1"/>
  <c r="D1388" i="1"/>
  <c r="C1388" i="1"/>
  <c r="H1388" i="1" s="1"/>
  <c r="D1387" i="1"/>
  <c r="C1387" i="1"/>
  <c r="H1387" i="1" s="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H1370" i="1" s="1"/>
  <c r="G1369" i="1"/>
  <c r="D1369" i="1"/>
  <c r="C1369" i="1"/>
  <c r="H1369" i="1" s="1"/>
  <c r="G1368" i="1"/>
  <c r="D1368" i="1"/>
  <c r="C1368" i="1"/>
  <c r="D1367" i="1"/>
  <c r="C1367" i="1"/>
  <c r="H1367" i="1" s="1"/>
  <c r="D1366" i="1"/>
  <c r="C1366" i="1"/>
  <c r="H1366" i="1" s="1"/>
  <c r="G1365" i="1"/>
  <c r="D1365" i="1"/>
  <c r="C1365" i="1"/>
  <c r="H1365" i="1" s="1"/>
  <c r="G1364" i="1"/>
  <c r="D1364" i="1"/>
  <c r="C1364" i="1"/>
  <c r="H1364" i="1" s="1"/>
  <c r="D1363" i="1"/>
  <c r="C1363" i="1"/>
  <c r="H1363" i="1" s="1"/>
  <c r="D1362" i="1"/>
  <c r="C1362" i="1"/>
  <c r="H1362" i="1" s="1"/>
  <c r="G1361" i="1"/>
  <c r="D1361" i="1"/>
  <c r="C1361" i="1"/>
  <c r="H1361" i="1" s="1"/>
  <c r="G1360" i="1"/>
  <c r="D1360" i="1"/>
  <c r="C1360" i="1"/>
  <c r="H1360" i="1" s="1"/>
  <c r="D1359" i="1"/>
  <c r="C1359" i="1"/>
  <c r="H1359" i="1" s="1"/>
  <c r="D1358" i="1"/>
  <c r="C1358" i="1"/>
  <c r="H1358" i="1" s="1"/>
  <c r="G1357" i="1"/>
  <c r="D1357" i="1"/>
  <c r="C1357" i="1"/>
  <c r="H1357" i="1" s="1"/>
  <c r="G1356" i="1"/>
  <c r="D1356" i="1"/>
  <c r="C1356" i="1"/>
  <c r="H1356" i="1" s="1"/>
  <c r="D1355" i="1"/>
  <c r="C1355" i="1"/>
  <c r="H1355" i="1" s="1"/>
  <c r="D1354" i="1"/>
  <c r="C1354" i="1"/>
  <c r="H1354" i="1" s="1"/>
  <c r="G1353" i="1"/>
  <c r="D1353" i="1"/>
  <c r="C1353" i="1"/>
  <c r="H1353" i="1" s="1"/>
  <c r="G1352" i="1"/>
  <c r="D1352" i="1"/>
  <c r="C1352" i="1"/>
  <c r="H1352" i="1" s="1"/>
  <c r="D1351" i="1"/>
  <c r="C1351" i="1"/>
  <c r="H1351" i="1" s="1"/>
  <c r="D1350" i="1"/>
  <c r="C1350" i="1"/>
  <c r="H1350" i="1" s="1"/>
  <c r="G1349" i="1"/>
  <c r="D1349" i="1"/>
  <c r="C1349" i="1"/>
  <c r="H1349" i="1" s="1"/>
  <c r="G1348" i="1"/>
  <c r="D1348" i="1"/>
  <c r="C1348" i="1"/>
  <c r="H1348" i="1" s="1"/>
  <c r="D1347" i="1"/>
  <c r="C1347" i="1"/>
  <c r="H1347" i="1" s="1"/>
  <c r="D1346" i="1"/>
  <c r="C1346" i="1"/>
  <c r="H1346" i="1" s="1"/>
  <c r="G1345" i="1"/>
  <c r="D1345" i="1"/>
  <c r="C1345" i="1"/>
  <c r="H1345" i="1" s="1"/>
  <c r="G1344" i="1"/>
  <c r="D1344" i="1"/>
  <c r="C1344" i="1"/>
  <c r="H1344" i="1" s="1"/>
  <c r="D1343" i="1"/>
  <c r="C1343" i="1"/>
  <c r="H1343" i="1" s="1"/>
  <c r="D1342" i="1"/>
  <c r="C1342" i="1"/>
  <c r="D1341" i="1"/>
  <c r="G1341" i="1" s="1"/>
  <c r="C1341" i="1"/>
  <c r="D1340" i="1"/>
  <c r="G1340" i="1" s="1"/>
  <c r="C1340" i="1"/>
  <c r="D1339" i="1"/>
  <c r="C1339" i="1"/>
  <c r="H1339" i="1" s="1"/>
  <c r="D1338" i="1"/>
  <c r="C1338" i="1"/>
  <c r="H1338" i="1" s="1"/>
  <c r="G1337" i="1"/>
  <c r="D1337" i="1"/>
  <c r="C1337" i="1"/>
  <c r="H1337" i="1" s="1"/>
  <c r="G1336" i="1"/>
  <c r="D1336" i="1"/>
  <c r="C1336" i="1"/>
  <c r="H1336" i="1" s="1"/>
  <c r="D1335" i="1"/>
  <c r="C1335" i="1"/>
  <c r="H1335" i="1" s="1"/>
  <c r="D1334" i="1"/>
  <c r="C1334" i="1"/>
  <c r="H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9" i="1"/>
  <c r="C1299" i="1"/>
  <c r="D1298" i="1"/>
  <c r="C1298" i="1"/>
  <c r="D1297" i="1"/>
  <c r="C1297" i="1"/>
  <c r="H1297" i="1" s="1"/>
  <c r="D1296" i="1"/>
  <c r="C1296" i="1"/>
  <c r="H1296" i="1" s="1"/>
  <c r="D1295" i="1"/>
  <c r="D1294" i="1"/>
  <c r="C1294" i="1"/>
  <c r="D1293" i="1"/>
  <c r="C1293" i="1"/>
  <c r="G1292" i="1"/>
  <c r="D1292" i="1"/>
  <c r="C1292" i="1"/>
  <c r="H1292" i="1" s="1"/>
  <c r="D1291" i="1"/>
  <c r="G1291" i="1" s="1"/>
  <c r="C1291" i="1"/>
  <c r="D1290" i="1"/>
  <c r="C1290" i="1"/>
  <c r="H1290" i="1" s="1"/>
  <c r="D1289" i="1"/>
  <c r="C1289" i="1"/>
  <c r="H1289" i="1" s="1"/>
  <c r="G1288" i="1"/>
  <c r="D1288" i="1"/>
  <c r="C1288" i="1"/>
  <c r="H1288" i="1" s="1"/>
  <c r="G1287" i="1"/>
  <c r="D1287" i="1"/>
  <c r="C1287" i="1"/>
  <c r="H1287" i="1" s="1"/>
  <c r="D1286" i="1"/>
  <c r="C1286" i="1"/>
  <c r="H1286" i="1" s="1"/>
  <c r="D1285" i="1"/>
  <c r="C1285" i="1"/>
  <c r="H1285" i="1" s="1"/>
  <c r="G1284" i="1"/>
  <c r="D1284" i="1"/>
  <c r="C1284" i="1"/>
  <c r="H1284" i="1" s="1"/>
  <c r="G1283" i="1"/>
  <c r="D1283" i="1"/>
  <c r="C1283" i="1"/>
  <c r="H1283" i="1" s="1"/>
  <c r="D1282" i="1"/>
  <c r="C1282" i="1"/>
  <c r="H1282" i="1" s="1"/>
  <c r="D1281" i="1"/>
  <c r="C1281" i="1"/>
  <c r="H1281" i="1" s="1"/>
  <c r="G1280" i="1"/>
  <c r="D1280" i="1"/>
  <c r="C1280" i="1"/>
  <c r="H1280" i="1" s="1"/>
  <c r="G1279" i="1"/>
  <c r="D1279" i="1"/>
  <c r="C1279" i="1"/>
  <c r="H1279" i="1" s="1"/>
  <c r="C1278" i="1"/>
  <c r="D1277" i="1"/>
  <c r="C1277" i="1"/>
  <c r="H1277" i="1" s="1"/>
  <c r="G1276" i="1"/>
  <c r="D1276" i="1"/>
  <c r="C1276" i="1"/>
  <c r="H1276" i="1" s="1"/>
  <c r="G1275" i="1"/>
  <c r="D1275" i="1"/>
  <c r="C1275" i="1"/>
  <c r="H1275" i="1" s="1"/>
  <c r="D1274" i="1"/>
  <c r="C1274" i="1"/>
  <c r="H1274" i="1" s="1"/>
  <c r="D1273" i="1"/>
  <c r="C1273" i="1"/>
  <c r="H1273" i="1" s="1"/>
  <c r="G1272" i="1"/>
  <c r="D1272" i="1"/>
  <c r="C1272" i="1"/>
  <c r="H1272" i="1" s="1"/>
  <c r="G1271" i="1"/>
  <c r="D1271" i="1"/>
  <c r="C1271" i="1"/>
  <c r="H1271" i="1" s="1"/>
  <c r="D1270" i="1"/>
  <c r="C1270" i="1"/>
  <c r="H1270" i="1" s="1"/>
  <c r="D1269" i="1"/>
  <c r="C1269" i="1"/>
  <c r="H1269" i="1" s="1"/>
  <c r="G1268" i="1"/>
  <c r="D1268" i="1"/>
  <c r="C1268" i="1"/>
  <c r="H1268" i="1" s="1"/>
  <c r="D1267" i="1"/>
  <c r="G1267" i="1" s="1"/>
  <c r="C1267" i="1"/>
  <c r="H1267" i="1" s="1"/>
  <c r="D1266" i="1"/>
  <c r="C1266" i="1"/>
  <c r="D1265" i="1"/>
  <c r="C1265" i="1"/>
  <c r="C1264" i="1"/>
  <c r="G1263" i="1"/>
  <c r="D1263" i="1"/>
  <c r="C1263" i="1"/>
  <c r="H1263" i="1" s="1"/>
  <c r="D1262" i="1"/>
  <c r="C1262" i="1"/>
  <c r="H1262" i="1" s="1"/>
  <c r="D1261" i="1"/>
  <c r="C1261" i="1"/>
  <c r="H1261" i="1" s="1"/>
  <c r="G1260" i="1"/>
  <c r="D1260" i="1"/>
  <c r="C1260" i="1"/>
  <c r="H1260" i="1" s="1"/>
  <c r="C1259" i="1"/>
  <c r="D1258" i="1"/>
  <c r="C1258" i="1"/>
  <c r="D1257" i="1"/>
  <c r="C1257" i="1"/>
  <c r="C1256" i="1"/>
  <c r="D1254" i="1"/>
  <c r="C1254" i="1"/>
  <c r="H1254" i="1" s="1"/>
  <c r="G1253" i="1"/>
  <c r="D1253" i="1"/>
  <c r="C1253" i="1"/>
  <c r="H1253" i="1" s="1"/>
  <c r="G1252" i="1"/>
  <c r="D1252" i="1"/>
  <c r="C1252" i="1"/>
  <c r="H1252" i="1" s="1"/>
  <c r="D1251" i="1"/>
  <c r="C1251" i="1"/>
  <c r="H1251" i="1" s="1"/>
  <c r="D1250" i="1"/>
  <c r="C1250" i="1"/>
  <c r="H1250" i="1" s="1"/>
  <c r="G1249" i="1"/>
  <c r="D1249" i="1"/>
  <c r="C1249" i="1"/>
  <c r="H1249" i="1" s="1"/>
  <c r="G1248" i="1"/>
  <c r="D1248" i="1"/>
  <c r="C1248" i="1"/>
  <c r="H1248" i="1" s="1"/>
  <c r="D1247" i="1"/>
  <c r="C1247" i="1"/>
  <c r="H1247" i="1" s="1"/>
  <c r="D1246" i="1"/>
  <c r="C1246" i="1"/>
  <c r="H1246" i="1" s="1"/>
  <c r="G1245" i="1"/>
  <c r="D1245" i="1"/>
  <c r="C1245" i="1"/>
  <c r="H1245" i="1" s="1"/>
  <c r="G1244" i="1"/>
  <c r="D1244" i="1"/>
  <c r="C1244" i="1"/>
  <c r="H1244" i="1" s="1"/>
  <c r="D1243" i="1"/>
  <c r="C1243" i="1"/>
  <c r="H1243" i="1" s="1"/>
  <c r="D1242" i="1"/>
  <c r="C1242" i="1"/>
  <c r="H1242" i="1" s="1"/>
  <c r="G1241" i="1"/>
  <c r="D1241" i="1"/>
  <c r="C1241" i="1"/>
  <c r="H1241" i="1" s="1"/>
  <c r="G1240" i="1"/>
  <c r="D1240" i="1"/>
  <c r="C1240" i="1"/>
  <c r="H1240" i="1" s="1"/>
  <c r="D1239" i="1"/>
  <c r="C1239" i="1"/>
  <c r="H1239" i="1" s="1"/>
  <c r="D1238" i="1"/>
  <c r="C1238" i="1"/>
  <c r="H1238" i="1" s="1"/>
  <c r="G1237" i="1"/>
  <c r="D1237" i="1"/>
  <c r="C1237" i="1"/>
  <c r="H1237" i="1" s="1"/>
  <c r="G1236" i="1"/>
  <c r="D1236" i="1"/>
  <c r="C1236" i="1"/>
  <c r="H1236" i="1" s="1"/>
  <c r="D1235" i="1"/>
  <c r="C1235" i="1"/>
  <c r="H1235" i="1" s="1"/>
  <c r="D1234" i="1"/>
  <c r="C1234" i="1"/>
  <c r="H1234" i="1" s="1"/>
  <c r="G1233" i="1"/>
  <c r="D1233" i="1"/>
  <c r="C1233" i="1"/>
  <c r="H1233" i="1" s="1"/>
  <c r="G1232" i="1"/>
  <c r="D1232" i="1"/>
  <c r="C1232" i="1"/>
  <c r="H1232" i="1" s="1"/>
  <c r="D1231" i="1"/>
  <c r="C1231" i="1"/>
  <c r="H1231" i="1" s="1"/>
  <c r="D1230" i="1"/>
  <c r="C1230" i="1"/>
  <c r="H1230" i="1" s="1"/>
  <c r="G1229" i="1"/>
  <c r="D1229" i="1"/>
  <c r="C1229" i="1"/>
  <c r="H1229" i="1" s="1"/>
  <c r="G1228" i="1"/>
  <c r="D1228" i="1"/>
  <c r="C1228" i="1"/>
  <c r="H1228" i="1" s="1"/>
  <c r="D1227" i="1"/>
  <c r="C1227" i="1"/>
  <c r="H1227" i="1" s="1"/>
  <c r="D1226" i="1"/>
  <c r="C1226" i="1"/>
  <c r="H1226" i="1" s="1"/>
  <c r="G1225" i="1"/>
  <c r="D1225" i="1"/>
  <c r="C1225" i="1"/>
  <c r="H1225" i="1" s="1"/>
  <c r="G1224" i="1"/>
  <c r="D1224" i="1"/>
  <c r="C1224" i="1"/>
  <c r="H1224" i="1" s="1"/>
  <c r="D1223" i="1"/>
  <c r="C1223" i="1"/>
  <c r="H1223" i="1" s="1"/>
  <c r="D1222" i="1"/>
  <c r="C1222" i="1"/>
  <c r="H1222" i="1" s="1"/>
  <c r="G1221" i="1"/>
  <c r="D1221" i="1"/>
  <c r="C1221" i="1"/>
  <c r="H1221" i="1" s="1"/>
  <c r="G1220" i="1"/>
  <c r="D1220" i="1"/>
  <c r="C1220" i="1"/>
  <c r="H1220" i="1" s="1"/>
  <c r="D1219" i="1"/>
  <c r="C1219" i="1"/>
  <c r="H1219" i="1" s="1"/>
  <c r="D1218" i="1"/>
  <c r="C1218" i="1"/>
  <c r="H1218" i="1" s="1"/>
  <c r="G1217" i="1"/>
  <c r="D1217" i="1"/>
  <c r="C1217" i="1"/>
  <c r="H1217" i="1" s="1"/>
  <c r="G1216" i="1"/>
  <c r="D1216" i="1"/>
  <c r="C1216" i="1"/>
  <c r="H1216" i="1" s="1"/>
  <c r="D1215" i="1"/>
  <c r="C1215" i="1"/>
  <c r="H1215" i="1" s="1"/>
  <c r="D1214" i="1"/>
  <c r="C1214" i="1"/>
  <c r="H1214" i="1" s="1"/>
  <c r="G1213" i="1"/>
  <c r="D1213" i="1"/>
  <c r="C1213" i="1"/>
  <c r="H1213" i="1" s="1"/>
  <c r="G1212" i="1"/>
  <c r="D1212" i="1"/>
  <c r="C1212" i="1"/>
  <c r="H1212" i="1" s="1"/>
  <c r="D1211" i="1"/>
  <c r="C1211" i="1"/>
  <c r="H1211" i="1" s="1"/>
  <c r="D1210" i="1"/>
  <c r="C1210" i="1"/>
  <c r="H1210" i="1" s="1"/>
  <c r="G1209" i="1"/>
  <c r="D1209" i="1"/>
  <c r="C1209" i="1"/>
  <c r="H1209" i="1" s="1"/>
  <c r="G1208" i="1"/>
  <c r="D1208" i="1"/>
  <c r="C1208" i="1"/>
  <c r="H1208" i="1" s="1"/>
  <c r="D1207" i="1"/>
  <c r="C1207" i="1"/>
  <c r="H1207" i="1" s="1"/>
  <c r="D1206" i="1"/>
  <c r="C1206" i="1"/>
  <c r="H1206" i="1" s="1"/>
  <c r="G1205" i="1"/>
  <c r="D1205" i="1"/>
  <c r="C1205" i="1"/>
  <c r="H1205" i="1" s="1"/>
  <c r="G1204" i="1"/>
  <c r="D1204" i="1"/>
  <c r="C1204" i="1"/>
  <c r="H1204" i="1" s="1"/>
  <c r="D1203" i="1"/>
  <c r="C1203" i="1"/>
  <c r="H1203" i="1" s="1"/>
  <c r="D1202" i="1"/>
  <c r="C1202" i="1"/>
  <c r="H1202" i="1" s="1"/>
  <c r="G1201" i="1"/>
  <c r="D1201" i="1"/>
  <c r="C1201" i="1"/>
  <c r="H1201" i="1" s="1"/>
  <c r="G1200" i="1"/>
  <c r="D1200" i="1"/>
  <c r="C1200" i="1"/>
  <c r="H1200" i="1" s="1"/>
  <c r="D1199" i="1"/>
  <c r="C1199" i="1"/>
  <c r="H1199" i="1" s="1"/>
  <c r="D1198" i="1"/>
  <c r="C1198" i="1"/>
  <c r="H1198" i="1" s="1"/>
  <c r="G1197" i="1"/>
  <c r="D1197" i="1"/>
  <c r="C1197" i="1"/>
  <c r="H1197" i="1" s="1"/>
  <c r="G1196" i="1"/>
  <c r="D1196" i="1"/>
  <c r="C1196" i="1"/>
  <c r="H1196" i="1" s="1"/>
  <c r="D1195" i="1"/>
  <c r="C1195" i="1"/>
  <c r="H1195" i="1" s="1"/>
  <c r="D1194" i="1"/>
  <c r="C1194" i="1"/>
  <c r="H1194" i="1" s="1"/>
  <c r="G1193" i="1"/>
  <c r="D1193" i="1"/>
  <c r="C1193" i="1"/>
  <c r="H1193" i="1" s="1"/>
  <c r="G1192" i="1"/>
  <c r="D1192" i="1"/>
  <c r="C1192" i="1"/>
  <c r="H1192" i="1" s="1"/>
  <c r="D1191" i="1"/>
  <c r="C1191" i="1"/>
  <c r="H1191" i="1" s="1"/>
  <c r="D1190" i="1"/>
  <c r="C1190" i="1"/>
  <c r="H1190" i="1" s="1"/>
  <c r="G1189" i="1"/>
  <c r="D1189" i="1"/>
  <c r="C1189" i="1"/>
  <c r="H1189" i="1" s="1"/>
  <c r="D1188" i="1"/>
  <c r="G1188" i="1" s="1"/>
  <c r="C1188" i="1"/>
  <c r="D1187" i="1"/>
  <c r="C1187" i="1"/>
  <c r="H1187" i="1" s="1"/>
  <c r="D1186" i="1"/>
  <c r="C1186" i="1"/>
  <c r="H1186" i="1" s="1"/>
  <c r="D1185" i="1"/>
  <c r="G1185" i="1" s="1"/>
  <c r="C1185" i="1"/>
  <c r="H1185" i="1" s="1"/>
  <c r="G1184" i="1"/>
  <c r="D1184" i="1"/>
  <c r="C1184" i="1"/>
  <c r="H1184" i="1" s="1"/>
  <c r="D1183" i="1"/>
  <c r="C1183" i="1"/>
  <c r="G1179" i="1"/>
  <c r="D1179" i="1"/>
  <c r="C1179" i="1"/>
  <c r="H1179" i="1" s="1"/>
  <c r="G1178" i="1"/>
  <c r="D1178" i="1"/>
  <c r="C1178" i="1"/>
  <c r="H1178" i="1" s="1"/>
  <c r="D1177" i="1"/>
  <c r="C1177" i="1"/>
  <c r="H1177" i="1" s="1"/>
  <c r="D1176" i="1"/>
  <c r="C1176" i="1"/>
  <c r="H1176" i="1" s="1"/>
  <c r="G1175" i="1"/>
  <c r="D1175" i="1"/>
  <c r="C1175" i="1"/>
  <c r="H1175" i="1" s="1"/>
  <c r="G1174" i="1"/>
  <c r="D1174" i="1"/>
  <c r="C1174" i="1"/>
  <c r="H1174" i="1" s="1"/>
  <c r="D1173" i="1"/>
  <c r="C1173" i="1"/>
  <c r="H1173" i="1" s="1"/>
  <c r="D1172" i="1"/>
  <c r="C1172" i="1"/>
  <c r="H1172" i="1" s="1"/>
  <c r="G1171" i="1"/>
  <c r="D1171" i="1"/>
  <c r="C1171" i="1"/>
  <c r="H1171" i="1" s="1"/>
  <c r="D1170" i="1"/>
  <c r="G1170" i="1" s="1"/>
  <c r="C1170" i="1"/>
  <c r="D1169" i="1"/>
  <c r="C1169" i="1"/>
  <c r="D1168" i="1"/>
  <c r="C1168" i="1"/>
  <c r="H1168" i="1" s="1"/>
  <c r="G1167" i="1"/>
  <c r="D1167" i="1"/>
  <c r="C1167" i="1"/>
  <c r="H1167" i="1" s="1"/>
  <c r="G1166" i="1"/>
  <c r="D1166" i="1"/>
  <c r="C1166" i="1"/>
  <c r="H1166" i="1" s="1"/>
  <c r="G1165"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D1092" i="1"/>
  <c r="H1092" i="1" s="1"/>
  <c r="C1092" i="1"/>
  <c r="H1091" i="1"/>
  <c r="G1091" i="1"/>
  <c r="D1091" i="1"/>
  <c r="C1091" i="1"/>
  <c r="D1090" i="1"/>
  <c r="H1090" i="1" s="1"/>
  <c r="C1090" i="1"/>
  <c r="H1089" i="1"/>
  <c r="G1089" i="1"/>
  <c r="D1089" i="1"/>
  <c r="C1089" i="1"/>
  <c r="H1088" i="1"/>
  <c r="G1088" i="1"/>
  <c r="D1088" i="1"/>
  <c r="C1088" i="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5" i="1" s="1"/>
  <c r="C1075" i="1"/>
  <c r="H1073" i="1"/>
  <c r="D1073" i="1"/>
  <c r="G1073" i="1" s="1"/>
  <c r="C1073" i="1"/>
  <c r="D1072" i="1"/>
  <c r="H1072" i="1" s="1"/>
  <c r="C1072" i="1"/>
  <c r="H1071" i="1"/>
  <c r="G1071" i="1"/>
  <c r="D1071" i="1"/>
  <c r="C1071" i="1"/>
  <c r="H1070" i="1"/>
  <c r="G1070" i="1"/>
  <c r="D1070" i="1"/>
  <c r="C1070" i="1"/>
  <c r="D1069" i="1"/>
  <c r="H1069" i="1" s="1"/>
  <c r="C1069"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C1061" i="1"/>
  <c r="D1060" i="1"/>
  <c r="H1060" i="1" s="1"/>
  <c r="C1060" i="1"/>
  <c r="D1059" i="1"/>
  <c r="H1059" i="1" s="1"/>
  <c r="C1059" i="1"/>
  <c r="H1058" i="1"/>
  <c r="G1058" i="1"/>
  <c r="D1058" i="1"/>
  <c r="C1058" i="1"/>
  <c r="C1057" i="1"/>
  <c r="H1056" i="1"/>
  <c r="G1056" i="1"/>
  <c r="D1056" i="1"/>
  <c r="C1056" i="1"/>
  <c r="D1055" i="1"/>
  <c r="G1055" i="1" s="1"/>
  <c r="C1055" i="1"/>
  <c r="D1054" i="1"/>
  <c r="H1054" i="1" s="1"/>
  <c r="C1054" i="1"/>
  <c r="D1053" i="1"/>
  <c r="H1053" i="1" s="1"/>
  <c r="C1053" i="1"/>
  <c r="D1052" i="1"/>
  <c r="H1052" i="1" s="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D1042" i="1"/>
  <c r="H1042" i="1" s="1"/>
  <c r="C1042" i="1"/>
  <c r="H1041" i="1"/>
  <c r="G1041" i="1"/>
  <c r="D1041" i="1"/>
  <c r="C1041" i="1"/>
  <c r="D1040" i="1"/>
  <c r="H1040" i="1" s="1"/>
  <c r="C1040" i="1"/>
  <c r="D1039" i="1"/>
  <c r="H1039" i="1" s="1"/>
  <c r="C1039" i="1"/>
  <c r="H1038" i="1"/>
  <c r="G1038" i="1"/>
  <c r="D1038" i="1"/>
  <c r="C1038" i="1"/>
  <c r="H1037" i="1"/>
  <c r="G1037" i="1"/>
  <c r="D1037" i="1"/>
  <c r="C1037" i="1"/>
  <c r="H1036" i="1"/>
  <c r="G1036" i="1"/>
  <c r="D1036" i="1"/>
  <c r="C1036" i="1"/>
  <c r="D1035" i="1"/>
  <c r="H1035" i="1" s="1"/>
  <c r="C1035" i="1"/>
  <c r="C1034" i="1"/>
  <c r="D1033" i="1"/>
  <c r="H1033" i="1" s="1"/>
  <c r="C1033" i="1"/>
  <c r="D1032" i="1"/>
  <c r="H1032" i="1" s="1"/>
  <c r="C1032" i="1"/>
  <c r="H1031" i="1"/>
  <c r="D1031" i="1"/>
  <c r="G1031" i="1" s="1"/>
  <c r="C1031" i="1"/>
  <c r="D1030" i="1"/>
  <c r="H1030" i="1" s="1"/>
  <c r="C1030" i="1"/>
  <c r="D1029" i="1"/>
  <c r="H1029" i="1" s="1"/>
  <c r="C1029" i="1"/>
  <c r="D1028" i="1"/>
  <c r="H1028" i="1" s="1"/>
  <c r="C1028" i="1"/>
  <c r="D1027" i="1"/>
  <c r="H1027" i="1" s="1"/>
  <c r="C1027" i="1"/>
  <c r="D1026" i="1"/>
  <c r="H1026" i="1" s="1"/>
  <c r="C1026" i="1"/>
  <c r="D1025" i="1"/>
  <c r="H1025" i="1" s="1"/>
  <c r="C1025" i="1"/>
  <c r="C1024" i="1"/>
  <c r="D1023" i="1"/>
  <c r="H1023" i="1" s="1"/>
  <c r="C1023" i="1"/>
  <c r="D1022" i="1"/>
  <c r="H1022" i="1" s="1"/>
  <c r="C1022" i="1"/>
  <c r="H1021" i="1"/>
  <c r="G1021" i="1"/>
  <c r="D1021" i="1"/>
  <c r="C1021" i="1"/>
  <c r="H1020" i="1"/>
  <c r="G1020" i="1"/>
  <c r="D1020" i="1"/>
  <c r="C1020" i="1"/>
  <c r="D1019" i="1"/>
  <c r="H1019" i="1" s="1"/>
  <c r="C1019" i="1"/>
  <c r="C1018" i="1"/>
  <c r="C1017" i="1"/>
  <c r="H1016" i="1"/>
  <c r="G1016" i="1"/>
  <c r="D1016" i="1"/>
  <c r="C1016" i="1"/>
  <c r="D1015" i="1"/>
  <c r="H1015" i="1" s="1"/>
  <c r="C1015" i="1"/>
  <c r="D1014" i="1"/>
  <c r="H1014" i="1" s="1"/>
  <c r="C1014"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D734" i="1"/>
  <c r="H734" i="1" s="1"/>
  <c r="C734" i="1"/>
  <c r="H733" i="1"/>
  <c r="G733" i="1"/>
  <c r="D733" i="1"/>
  <c r="C733" i="1"/>
  <c r="H732" i="1"/>
  <c r="G732" i="1"/>
  <c r="D732" i="1"/>
  <c r="C732" i="1"/>
  <c r="D731" i="1"/>
  <c r="H731" i="1" s="1"/>
  <c r="C731" i="1"/>
  <c r="H730" i="1"/>
  <c r="G730" i="1"/>
  <c r="D730" i="1"/>
  <c r="C730" i="1"/>
  <c r="D729" i="1"/>
  <c r="H729" i="1" s="1"/>
  <c r="C729" i="1"/>
  <c r="H728" i="1"/>
  <c r="G728" i="1"/>
  <c r="D728" i="1"/>
  <c r="C728" i="1"/>
  <c r="H727" i="1"/>
  <c r="D727" i="1"/>
  <c r="G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H650" i="1"/>
  <c r="G650" i="1"/>
  <c r="D650" i="1"/>
  <c r="C650" i="1"/>
  <c r="D649" i="1"/>
  <c r="H649" i="1" s="1"/>
  <c r="C649" i="1"/>
  <c r="H648" i="1"/>
  <c r="G648" i="1"/>
  <c r="D648" i="1"/>
  <c r="C648" i="1"/>
  <c r="H647" i="1"/>
  <c r="G647" i="1"/>
  <c r="D647" i="1"/>
  <c r="C647" i="1"/>
  <c r="D646" i="1"/>
  <c r="H646" i="1" s="1"/>
  <c r="C646" i="1"/>
  <c r="H645" i="1"/>
  <c r="G645" i="1"/>
  <c r="D645" i="1"/>
  <c r="C645" i="1"/>
  <c r="C642" i="1"/>
  <c r="D636" i="1"/>
  <c r="H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G423" i="1"/>
  <c r="D423" i="1"/>
  <c r="H423" i="1" s="1"/>
  <c r="C423" i="1"/>
  <c r="C422" i="1"/>
  <c r="D421" i="1"/>
  <c r="H421" i="1" s="1"/>
  <c r="C421"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D323" i="1"/>
  <c r="G323" i="1" s="1"/>
  <c r="C323" i="1"/>
  <c r="H322" i="1"/>
  <c r="D322" i="1"/>
  <c r="G322" i="1" s="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D202" i="1"/>
  <c r="G202" i="1" s="1"/>
  <c r="C202" i="1"/>
  <c r="H201" i="1"/>
  <c r="G201" i="1"/>
  <c r="D201" i="1"/>
  <c r="C201" i="1"/>
  <c r="H200" i="1"/>
  <c r="G200" i="1"/>
  <c r="D200" i="1"/>
  <c r="C200" i="1"/>
  <c r="H199" i="1"/>
  <c r="D199" i="1"/>
  <c r="G199" i="1" s="1"/>
  <c r="C199" i="1"/>
  <c r="D197" i="1"/>
  <c r="H197" i="1" s="1"/>
  <c r="C197" i="1"/>
  <c r="H196" i="1"/>
  <c r="D196" i="1"/>
  <c r="G196" i="1" s="1"/>
  <c r="C196" i="1"/>
  <c r="D195" i="1"/>
  <c r="H195" i="1" s="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C185" i="1"/>
  <c r="H184" i="1"/>
  <c r="G184" i="1"/>
  <c r="D184" i="1"/>
  <c r="C184" i="1"/>
  <c r="H183" i="1"/>
  <c r="D183" i="1"/>
  <c r="G183" i="1" s="1"/>
  <c r="C183" i="1"/>
  <c r="H182" i="1"/>
  <c r="G182" i="1"/>
  <c r="D182" i="1"/>
  <c r="C182" i="1"/>
  <c r="H181" i="1"/>
  <c r="D181" i="1"/>
  <c r="G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H172" i="1"/>
  <c r="G172" i="1"/>
  <c r="D172" i="1"/>
  <c r="C172" i="1"/>
  <c r="D171" i="1"/>
  <c r="G171" i="1" s="1"/>
  <c r="C171" i="1"/>
  <c r="D170" i="1"/>
  <c r="G170" i="1" s="1"/>
  <c r="C170" i="1"/>
  <c r="D169" i="1"/>
  <c r="H169" i="1" s="1"/>
  <c r="C169" i="1"/>
  <c r="D168" i="1"/>
  <c r="G168" i="1" s="1"/>
  <c r="C168" i="1"/>
  <c r="D167" i="1"/>
  <c r="H167" i="1" s="1"/>
  <c r="C167" i="1"/>
  <c r="D166" i="1"/>
  <c r="G166" i="1" s="1"/>
  <c r="C166" i="1"/>
  <c r="H165" i="1"/>
  <c r="G165" i="1"/>
  <c r="D165" i="1"/>
  <c r="C165" i="1"/>
  <c r="D164" i="1"/>
  <c r="H164" i="1" s="1"/>
  <c r="C164" i="1"/>
  <c r="D163" i="1"/>
  <c r="H163" i="1" s="1"/>
  <c r="C163" i="1"/>
  <c r="H162" i="1"/>
  <c r="G162" i="1"/>
  <c r="D162" i="1"/>
  <c r="C162" i="1"/>
  <c r="C161" i="1"/>
  <c r="C160" i="1"/>
  <c r="H159" i="1"/>
  <c r="G159" i="1"/>
  <c r="D159" i="1"/>
  <c r="C159" i="1"/>
  <c r="H158" i="1"/>
  <c r="G158" i="1"/>
  <c r="D158" i="1"/>
  <c r="C158" i="1"/>
  <c r="H157" i="1"/>
  <c r="G157" i="1"/>
  <c r="D157" i="1"/>
  <c r="C157" i="1"/>
  <c r="C156" i="1"/>
  <c r="D155" i="1"/>
  <c r="H155" i="1" s="1"/>
  <c r="C155" i="1"/>
  <c r="H154" i="1"/>
  <c r="G154" i="1"/>
  <c r="D154" i="1"/>
  <c r="C154" i="1"/>
  <c r="D153" i="1"/>
  <c r="H153" i="1" s="1"/>
  <c r="C153" i="1"/>
  <c r="D152" i="1"/>
  <c r="H152" i="1" s="1"/>
  <c r="C152" i="1"/>
  <c r="D151" i="1"/>
  <c r="H151" i="1" s="1"/>
  <c r="C151" i="1"/>
  <c r="C150" i="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H135" i="1"/>
  <c r="D135" i="1"/>
  <c r="G135" i="1" s="1"/>
  <c r="C135" i="1"/>
  <c r="H134" i="1"/>
  <c r="G134" i="1"/>
  <c r="D134" i="1"/>
  <c r="C134" i="1"/>
  <c r="H133" i="1"/>
  <c r="G133" i="1"/>
  <c r="D133" i="1"/>
  <c r="C133" i="1"/>
  <c r="D132" i="1"/>
  <c r="H132" i="1" s="1"/>
  <c r="C132" i="1"/>
  <c r="D131" i="1"/>
  <c r="H131" i="1" s="1"/>
  <c r="C131" i="1"/>
  <c r="H129" i="1"/>
  <c r="G129" i="1"/>
  <c r="D129" i="1"/>
  <c r="C129" i="1"/>
  <c r="H128" i="1"/>
  <c r="G128" i="1"/>
  <c r="D128" i="1"/>
  <c r="C128" i="1"/>
  <c r="H127" i="1"/>
  <c r="G127" i="1"/>
  <c r="D127" i="1"/>
  <c r="C127" i="1"/>
  <c r="D126" i="1"/>
  <c r="G126" i="1" s="1"/>
  <c r="C126" i="1"/>
  <c r="D125" i="1"/>
  <c r="G125" i="1" s="1"/>
  <c r="C125" i="1"/>
  <c r="H124" i="1"/>
  <c r="D124" i="1"/>
  <c r="G124" i="1" s="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D58" i="1"/>
  <c r="H58" i="1" s="1"/>
  <c r="C58"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 i="9" l="1"/>
  <c r="B31" i="9" s="1"/>
  <c r="E326" i="9"/>
  <c r="B326" i="9" s="1"/>
  <c r="E322" i="9"/>
  <c r="B322" i="9" s="1"/>
  <c r="H202" i="1"/>
  <c r="E320" i="9"/>
  <c r="B320" i="9" s="1"/>
  <c r="G1072" i="1"/>
  <c r="H1061" i="1"/>
  <c r="G1061" i="1"/>
  <c r="F19" i="5"/>
  <c r="H1170" i="1"/>
  <c r="D1087" i="1"/>
  <c r="H1087" i="1" s="1"/>
  <c r="E312" i="9"/>
  <c r="B312" i="9" s="1"/>
  <c r="E327" i="9"/>
  <c r="B327" i="9" s="1"/>
  <c r="E329" i="9"/>
  <c r="B329" i="9" s="1"/>
  <c r="F236" i="9"/>
  <c r="B236" i="9" s="1"/>
  <c r="H1293" i="1"/>
  <c r="H1294" i="1"/>
  <c r="H1278" i="1"/>
  <c r="H1291" i="1"/>
  <c r="H1169" i="1"/>
  <c r="F147" i="5"/>
  <c r="H1055" i="1"/>
  <c r="H1258" i="1"/>
  <c r="G299" i="1"/>
  <c r="D1264" i="1"/>
  <c r="G1264" i="1" s="1"/>
  <c r="H1266" i="1"/>
  <c r="H1264" i="1"/>
  <c r="G1075" i="1"/>
  <c r="G1085" i="1"/>
  <c r="H1389" i="1"/>
  <c r="D1495" i="1"/>
  <c r="G1497" i="1"/>
  <c r="E89" i="6"/>
  <c r="D1485" i="1" s="1"/>
  <c r="G1495" i="1"/>
  <c r="H1395" i="1"/>
  <c r="H1390" i="1"/>
  <c r="H1295" i="1"/>
  <c r="G1295" i="1"/>
  <c r="G1296" i="1"/>
  <c r="F291" i="5"/>
  <c r="H1368" i="1"/>
  <c r="H1342" i="1"/>
  <c r="H1341" i="1"/>
  <c r="H1340" i="1"/>
  <c r="E307" i="9"/>
  <c r="B307" i="9" s="1"/>
  <c r="H1256" i="1"/>
  <c r="H1259" i="1"/>
  <c r="H1265" i="1"/>
  <c r="E303" i="9"/>
  <c r="B303" i="9" s="1"/>
  <c r="H1257" i="1"/>
  <c r="E340" i="9"/>
  <c r="B340" i="9" s="1"/>
  <c r="E319" i="9"/>
  <c r="B319" i="9" s="1"/>
  <c r="H1188" i="1"/>
  <c r="H1183" i="1"/>
  <c r="G1152" i="1"/>
  <c r="G1092" i="1"/>
  <c r="G1090" i="1"/>
  <c r="G1087" i="1"/>
  <c r="E69" i="5"/>
  <c r="F71" i="5"/>
  <c r="D1068" i="1"/>
  <c r="H1068" i="1" s="1"/>
  <c r="G1068" i="1"/>
  <c r="G1069" i="1"/>
  <c r="G1060" i="1"/>
  <c r="H1057" i="1"/>
  <c r="G1057" i="1"/>
  <c r="G1059" i="1"/>
  <c r="G1054" i="1"/>
  <c r="G1053" i="1"/>
  <c r="G1052" i="1"/>
  <c r="G1050" i="1"/>
  <c r="G1040" i="1"/>
  <c r="G1042" i="1"/>
  <c r="G1039" i="1"/>
  <c r="H1034" i="1"/>
  <c r="G1034" i="1"/>
  <c r="G1035" i="1"/>
  <c r="F29" i="5"/>
  <c r="G1033" i="1"/>
  <c r="G1032" i="1"/>
  <c r="G1030" i="1"/>
  <c r="G1029" i="1"/>
  <c r="G1028" i="1"/>
  <c r="G1027" i="1"/>
  <c r="G1026" i="1"/>
  <c r="E12" i="5"/>
  <c r="D1017" i="1" s="1"/>
  <c r="H1017" i="1" s="1"/>
  <c r="G1024" i="1"/>
  <c r="G1025" i="1"/>
  <c r="G1023" i="1"/>
  <c r="G1022" i="1"/>
  <c r="F13" i="5"/>
  <c r="G1018" i="1"/>
  <c r="G1019" i="1"/>
  <c r="D1013" i="1"/>
  <c r="H1013" i="1" s="1"/>
  <c r="G1015" i="1"/>
  <c r="G1013" i="1"/>
  <c r="G1014" i="1"/>
  <c r="E22" i="7"/>
  <c r="I34" i="3" s="1"/>
  <c r="H1569" i="1"/>
  <c r="C1556" i="1"/>
  <c r="G1556" i="1" s="1"/>
  <c r="D1555" i="1"/>
  <c r="E5" i="7"/>
  <c r="J1569" i="1"/>
  <c r="C1555" i="1"/>
  <c r="G1569" i="1"/>
  <c r="D5" i="7"/>
  <c r="H1573" i="1"/>
  <c r="I1573" i="1" s="1"/>
  <c r="G653" i="1"/>
  <c r="E296" i="9"/>
  <c r="B296" i="9" s="1"/>
  <c r="G839" i="1"/>
  <c r="G735" i="1"/>
  <c r="G734" i="1"/>
  <c r="G731" i="1"/>
  <c r="G729" i="1"/>
  <c r="E49" i="9"/>
  <c r="B49" i="9" s="1"/>
  <c r="G726" i="1"/>
  <c r="G725" i="1"/>
  <c r="G719" i="1"/>
  <c r="G717" i="1"/>
  <c r="G670" i="1"/>
  <c r="G646" i="1"/>
  <c r="G649" i="1"/>
  <c r="G298" i="1"/>
  <c r="G416" i="1"/>
  <c r="G414" i="1"/>
  <c r="E648" i="4"/>
  <c r="D642" i="1" s="1"/>
  <c r="H642" i="1" s="1"/>
  <c r="G636" i="1"/>
  <c r="G421" i="1"/>
  <c r="E647" i="4"/>
  <c r="D641" i="1" s="1"/>
  <c r="D422" i="1"/>
  <c r="H374" i="1"/>
  <c r="G374" i="1"/>
  <c r="H361" i="1"/>
  <c r="G361" i="1"/>
  <c r="E361" i="4"/>
  <c r="D356" i="1" s="1"/>
  <c r="F366" i="4"/>
  <c r="G317" i="1"/>
  <c r="H317" i="1"/>
  <c r="G265" i="1"/>
  <c r="G266" i="1"/>
  <c r="D212" i="1"/>
  <c r="E202" i="4"/>
  <c r="D198" i="1" s="1"/>
  <c r="G197" i="1"/>
  <c r="G195" i="1"/>
  <c r="G190" i="1"/>
  <c r="H190" i="1"/>
  <c r="G185" i="1"/>
  <c r="H185" i="1"/>
  <c r="E53" i="9"/>
  <c r="G180" i="1"/>
  <c r="F238" i="9"/>
  <c r="B238" i="9" s="1"/>
  <c r="G179" i="1"/>
  <c r="G178" i="1"/>
  <c r="E164" i="4"/>
  <c r="D160" i="1" s="1"/>
  <c r="H160" i="1" s="1"/>
  <c r="G177" i="1"/>
  <c r="G176" i="1"/>
  <c r="H174" i="1"/>
  <c r="G175" i="1"/>
  <c r="G173" i="1"/>
  <c r="H171" i="1"/>
  <c r="H170" i="1"/>
  <c r="G169" i="1"/>
  <c r="H168" i="1"/>
  <c r="H166" i="1"/>
  <c r="G167" i="1"/>
  <c r="G164" i="1"/>
  <c r="G163" i="1"/>
  <c r="F165" i="4"/>
  <c r="D161" i="1"/>
  <c r="D156" i="1"/>
  <c r="G155" i="1"/>
  <c r="B237" i="9"/>
  <c r="G153" i="1"/>
  <c r="G152" i="1"/>
  <c r="G151" i="1"/>
  <c r="H150" i="1"/>
  <c r="G150" i="1"/>
  <c r="F154" i="4"/>
  <c r="E153" i="4"/>
  <c r="G131" i="1"/>
  <c r="G132" i="1"/>
  <c r="H125" i="1"/>
  <c r="H126" i="1"/>
  <c r="F125" i="4"/>
  <c r="D121" i="1"/>
  <c r="D122" i="1"/>
  <c r="F126" i="4"/>
  <c r="G102" i="1"/>
  <c r="G113" i="1"/>
  <c r="H108" i="1"/>
  <c r="G57" i="1"/>
  <c r="G58" i="1"/>
  <c r="G1681" i="1"/>
  <c r="H1681" i="1"/>
  <c r="G1686" i="1"/>
  <c r="H1634" i="1"/>
  <c r="G1634" i="1"/>
  <c r="D51" i="8"/>
  <c r="C1628" i="1" s="1"/>
  <c r="G1628" i="1" s="1"/>
  <c r="G1613" i="1"/>
  <c r="G1605" i="1"/>
  <c r="H1585" i="1"/>
  <c r="G1585" i="1"/>
  <c r="D6" i="8"/>
  <c r="C1583" i="1" s="1"/>
  <c r="H1583" i="1" s="1"/>
  <c r="G1298" i="1"/>
  <c r="H1298" i="1"/>
  <c r="G1302" i="1"/>
  <c r="H1302" i="1"/>
  <c r="G1304" i="1"/>
  <c r="H1304" i="1"/>
  <c r="G1306" i="1"/>
  <c r="H1306" i="1"/>
  <c r="G1308" i="1"/>
  <c r="H1308" i="1"/>
  <c r="G1310" i="1"/>
  <c r="H1310" i="1"/>
  <c r="G1312" i="1"/>
  <c r="H1312" i="1"/>
  <c r="G1169" i="1"/>
  <c r="G1173" i="1"/>
  <c r="G1177" i="1"/>
  <c r="G1183" i="1"/>
  <c r="G1187" i="1"/>
  <c r="G1191" i="1"/>
  <c r="G1195" i="1"/>
  <c r="G1199" i="1"/>
  <c r="G1203" i="1"/>
  <c r="G1207" i="1"/>
  <c r="G1211" i="1"/>
  <c r="G1215" i="1"/>
  <c r="G1219" i="1"/>
  <c r="G1223" i="1"/>
  <c r="G1227" i="1"/>
  <c r="G1231" i="1"/>
  <c r="G1235" i="1"/>
  <c r="G1239" i="1"/>
  <c r="G1243" i="1"/>
  <c r="G1247" i="1"/>
  <c r="G1251" i="1"/>
  <c r="G1258" i="1"/>
  <c r="G1262" i="1"/>
  <c r="G1266" i="1"/>
  <c r="G1270" i="1"/>
  <c r="G1274" i="1"/>
  <c r="G1278" i="1"/>
  <c r="G1282" i="1"/>
  <c r="G1286" i="1"/>
  <c r="G1290" i="1"/>
  <c r="G1294" i="1"/>
  <c r="G1299" i="1"/>
  <c r="H1299" i="1"/>
  <c r="G1301" i="1"/>
  <c r="H1301" i="1"/>
  <c r="G1303" i="1"/>
  <c r="H1303" i="1"/>
  <c r="G1305" i="1"/>
  <c r="H1305" i="1"/>
  <c r="G1307" i="1"/>
  <c r="H1307" i="1"/>
  <c r="G1309" i="1"/>
  <c r="H1309" i="1"/>
  <c r="G1311" i="1"/>
  <c r="H1311" i="1"/>
  <c r="G1168" i="1"/>
  <c r="G1172" i="1"/>
  <c r="G1176" i="1"/>
  <c r="G1186" i="1"/>
  <c r="G1190" i="1"/>
  <c r="G1194" i="1"/>
  <c r="G1198" i="1"/>
  <c r="G1202" i="1"/>
  <c r="G1206" i="1"/>
  <c r="G1210" i="1"/>
  <c r="G1214" i="1"/>
  <c r="G1218" i="1"/>
  <c r="G1222" i="1"/>
  <c r="G1226" i="1"/>
  <c r="G1230" i="1"/>
  <c r="G1234" i="1"/>
  <c r="G1238" i="1"/>
  <c r="G1242" i="1"/>
  <c r="G1246" i="1"/>
  <c r="G1250" i="1"/>
  <c r="G1254" i="1"/>
  <c r="G1257" i="1"/>
  <c r="G1261" i="1"/>
  <c r="G1265" i="1"/>
  <c r="G1269" i="1"/>
  <c r="G1273" i="1"/>
  <c r="G1277" i="1"/>
  <c r="G1281" i="1"/>
  <c r="G1285" i="1"/>
  <c r="G1289" i="1"/>
  <c r="G1293" i="1"/>
  <c r="G1297" i="1"/>
  <c r="H1313" i="1"/>
  <c r="H1314" i="1"/>
  <c r="H1315" i="1"/>
  <c r="H1316" i="1"/>
  <c r="H1317" i="1"/>
  <c r="H1318" i="1"/>
  <c r="H1319" i="1"/>
  <c r="H1320" i="1"/>
  <c r="H1321" i="1"/>
  <c r="H1322" i="1"/>
  <c r="H1323" i="1"/>
  <c r="H1324" i="1"/>
  <c r="H1325" i="1"/>
  <c r="H1326" i="1"/>
  <c r="H1327" i="1"/>
  <c r="H1328" i="1"/>
  <c r="H1329" i="1"/>
  <c r="H1330" i="1"/>
  <c r="H1331" i="1"/>
  <c r="H1332" i="1"/>
  <c r="H1333" i="1"/>
  <c r="H1371" i="1"/>
  <c r="G1371" i="1"/>
  <c r="H1373" i="1"/>
  <c r="G1373" i="1"/>
  <c r="H1375" i="1"/>
  <c r="G1375" i="1"/>
  <c r="H1377" i="1"/>
  <c r="G1377" i="1"/>
  <c r="H1379" i="1"/>
  <c r="G1379" i="1"/>
  <c r="H1381" i="1"/>
  <c r="G1381" i="1"/>
  <c r="H1383" i="1"/>
  <c r="G1383" i="1"/>
  <c r="H1385" i="1"/>
  <c r="G1385" i="1"/>
  <c r="G1335" i="1"/>
  <c r="G1339" i="1"/>
  <c r="G1343" i="1"/>
  <c r="G1347" i="1"/>
  <c r="G1351" i="1"/>
  <c r="G1355" i="1"/>
  <c r="G1359" i="1"/>
  <c r="G1363" i="1"/>
  <c r="G1367" i="1"/>
  <c r="H1372" i="1"/>
  <c r="G1372" i="1"/>
  <c r="H1374" i="1"/>
  <c r="G1374" i="1"/>
  <c r="H1376" i="1"/>
  <c r="G1376" i="1"/>
  <c r="H1378" i="1"/>
  <c r="G1378" i="1"/>
  <c r="H1380" i="1"/>
  <c r="G1380" i="1"/>
  <c r="H1382" i="1"/>
  <c r="G1382" i="1"/>
  <c r="H1384" i="1"/>
  <c r="G1384" i="1"/>
  <c r="H1386" i="1"/>
  <c r="G1386" i="1"/>
  <c r="G1334" i="1"/>
  <c r="G1338" i="1"/>
  <c r="G1342" i="1"/>
  <c r="G1346" i="1"/>
  <c r="G1350" i="1"/>
  <c r="G1354" i="1"/>
  <c r="G1358" i="1"/>
  <c r="G1362" i="1"/>
  <c r="G1366" i="1"/>
  <c r="G1370" i="1"/>
  <c r="G1466" i="1"/>
  <c r="H1466" i="1"/>
  <c r="J1547" i="1"/>
  <c r="G1541" i="1"/>
  <c r="J1541" i="1"/>
  <c r="G1543" i="1"/>
  <c r="J1543" i="1"/>
  <c r="G1545" i="1"/>
  <c r="J1545" i="1"/>
  <c r="H1549" i="1"/>
  <c r="G1549" i="1"/>
  <c r="I1549" i="1" s="1"/>
  <c r="H1551" i="1"/>
  <c r="G1551" i="1"/>
  <c r="I1551" i="1" s="1"/>
  <c r="H1553" i="1"/>
  <c r="G1553" i="1"/>
  <c r="I1553" i="1" s="1"/>
  <c r="H1557" i="1"/>
  <c r="G1557" i="1"/>
  <c r="H1559" i="1"/>
  <c r="G1559" i="1"/>
  <c r="I1559" i="1" s="1"/>
  <c r="H1561" i="1"/>
  <c r="G1561" i="1"/>
  <c r="I1561" i="1" s="1"/>
  <c r="H1563" i="1"/>
  <c r="G1563" i="1"/>
  <c r="G1584" i="1"/>
  <c r="H1584" i="1"/>
  <c r="G1588" i="1"/>
  <c r="H1588"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H1463" i="1"/>
  <c r="H1467" i="1"/>
  <c r="H1471" i="1"/>
  <c r="H1475" i="1"/>
  <c r="H1479" i="1"/>
  <c r="H1483" i="1"/>
  <c r="H1487" i="1"/>
  <c r="H1491" i="1"/>
  <c r="H1495" i="1"/>
  <c r="H1499" i="1"/>
  <c r="H1503" i="1"/>
  <c r="H1507" i="1"/>
  <c r="H1511" i="1"/>
  <c r="H1515" i="1"/>
  <c r="H1519" i="1"/>
  <c r="H1523" i="1"/>
  <c r="H1527" i="1"/>
  <c r="H1531" i="1"/>
  <c r="H1535" i="1"/>
  <c r="J1581" i="1"/>
  <c r="H1581" i="1"/>
  <c r="G1581" i="1"/>
  <c r="E6" i="4"/>
  <c r="H1470" i="1"/>
  <c r="H1474" i="1"/>
  <c r="H1478" i="1"/>
  <c r="H1482" i="1"/>
  <c r="H1486" i="1"/>
  <c r="H1490" i="1"/>
  <c r="H1494" i="1"/>
  <c r="H1498" i="1"/>
  <c r="H1502" i="1"/>
  <c r="H1506" i="1"/>
  <c r="H1514" i="1"/>
  <c r="H1518" i="1"/>
  <c r="H1522" i="1"/>
  <c r="H1526" i="1"/>
  <c r="H1530" i="1"/>
  <c r="H1534" i="1"/>
  <c r="H1541" i="1"/>
  <c r="I1542" i="1"/>
  <c r="H1543" i="1"/>
  <c r="I1544" i="1"/>
  <c r="H1545" i="1"/>
  <c r="I1546" i="1"/>
  <c r="H1547" i="1"/>
  <c r="I1548" i="1"/>
  <c r="I1550" i="1"/>
  <c r="I1552" i="1"/>
  <c r="I1554" i="1"/>
  <c r="H1556" i="1"/>
  <c r="I1558" i="1"/>
  <c r="I1560" i="1"/>
  <c r="I1562" i="1"/>
  <c r="H1564" i="1"/>
  <c r="G1564" i="1"/>
  <c r="H1566" i="1"/>
  <c r="G1566" i="1"/>
  <c r="H1568" i="1"/>
  <c r="G1568" i="1"/>
  <c r="H1570" i="1"/>
  <c r="G1570" i="1"/>
  <c r="H1574" i="1"/>
  <c r="G1574" i="1"/>
  <c r="H1576" i="1"/>
  <c r="G1576" i="1"/>
  <c r="J1579" i="1"/>
  <c r="H1579" i="1"/>
  <c r="G1579" i="1"/>
  <c r="I1579" i="1" s="1"/>
  <c r="G1587" i="1"/>
  <c r="G1591" i="1"/>
  <c r="H1592" i="1"/>
  <c r="G1595" i="1"/>
  <c r="H1596" i="1"/>
  <c r="G1599" i="1"/>
  <c r="H1600" i="1"/>
  <c r="G1603" i="1"/>
  <c r="H1604" i="1"/>
  <c r="G1607" i="1"/>
  <c r="H1608" i="1"/>
  <c r="G1611" i="1"/>
  <c r="H1612" i="1"/>
  <c r="G1615" i="1"/>
  <c r="H1616" i="1"/>
  <c r="G1619" i="1"/>
  <c r="H1620" i="1"/>
  <c r="G1623" i="1"/>
  <c r="H1624" i="1"/>
  <c r="G1627" i="1"/>
  <c r="G1631" i="1"/>
  <c r="H1632" i="1"/>
  <c r="G1635" i="1"/>
  <c r="H1636" i="1"/>
  <c r="G1639" i="1"/>
  <c r="H1640" i="1"/>
  <c r="G1643" i="1"/>
  <c r="H1644" i="1"/>
  <c r="G1647" i="1"/>
  <c r="H1648" i="1"/>
  <c r="G1651" i="1"/>
  <c r="H1652" i="1"/>
  <c r="G1655" i="1"/>
  <c r="H1656" i="1"/>
  <c r="G1659" i="1"/>
  <c r="H1660" i="1"/>
  <c r="G1663" i="1"/>
  <c r="H1664" i="1"/>
  <c r="G1667" i="1"/>
  <c r="H1668" i="1"/>
  <c r="G1671" i="1"/>
  <c r="H1672" i="1"/>
  <c r="G1675" i="1"/>
  <c r="H1676" i="1"/>
  <c r="G1679" i="1"/>
  <c r="H1680" i="1"/>
  <c r="G1683" i="1"/>
  <c r="H1684" i="1"/>
  <c r="D49" i="4"/>
  <c r="F64" i="4"/>
  <c r="F178" i="4"/>
  <c r="F203" i="4"/>
  <c r="D202" i="4"/>
  <c r="F263" i="4"/>
  <c r="D262" i="4"/>
  <c r="D273" i="4"/>
  <c r="F278" i="4"/>
  <c r="D354" i="4"/>
  <c r="F379" i="4"/>
  <c r="H336" i="9"/>
  <c r="E177" i="5"/>
  <c r="D7" i="4"/>
  <c r="F135" i="4"/>
  <c r="D134" i="4"/>
  <c r="F164" i="4"/>
  <c r="F361" i="4"/>
  <c r="E373" i="4"/>
  <c r="D368" i="1" s="1"/>
  <c r="D647" i="4"/>
  <c r="F426" i="4"/>
  <c r="F70" i="5"/>
  <c r="F194" i="4"/>
  <c r="D221" i="4"/>
  <c r="E321" i="4"/>
  <c r="D316" i="1" s="1"/>
  <c r="F374" i="4"/>
  <c r="D373" i="4"/>
  <c r="D360" i="4" s="1"/>
  <c r="E430" i="4"/>
  <c r="F106" i="4"/>
  <c r="E308" i="4"/>
  <c r="F322" i="4"/>
  <c r="D321" i="4"/>
  <c r="F427" i="4"/>
  <c r="D430" i="4"/>
  <c r="D466" i="4"/>
  <c r="D536" i="4"/>
  <c r="F578" i="4"/>
  <c r="D584" i="4"/>
  <c r="F636" i="4"/>
  <c r="E314" i="9"/>
  <c r="B314" i="9" s="1"/>
  <c r="D135" i="5"/>
  <c r="H316" i="9"/>
  <c r="H315" i="9"/>
  <c r="D178" i="5"/>
  <c r="G337" i="9"/>
  <c r="E337" i="9" s="1"/>
  <c r="B337" i="9" s="1"/>
  <c r="F197" i="5"/>
  <c r="D251" i="5"/>
  <c r="F260" i="5"/>
  <c r="D296" i="5"/>
  <c r="F297" i="5"/>
  <c r="D114" i="6"/>
  <c r="G24" i="9"/>
  <c r="F529" i="4"/>
  <c r="F607" i="4"/>
  <c r="F150" i="5"/>
  <c r="F181" i="5"/>
  <c r="E251" i="5"/>
  <c r="G316" i="9"/>
  <c r="G315" i="9"/>
  <c r="G338" i="9"/>
  <c r="E338" i="9" s="1"/>
  <c r="B338" i="9" s="1"/>
  <c r="F203" i="5"/>
  <c r="D5" i="6"/>
  <c r="I10" i="9"/>
  <c r="B53" i="9"/>
  <c r="B57" i="9"/>
  <c r="B61" i="9"/>
  <c r="B65" i="9"/>
  <c r="B69" i="9"/>
  <c r="B73" i="9"/>
  <c r="B77" i="9"/>
  <c r="B81" i="9"/>
  <c r="B85" i="9"/>
  <c r="B89" i="9"/>
  <c r="B93" i="9"/>
  <c r="B97" i="9"/>
  <c r="B101" i="9"/>
  <c r="B105" i="9"/>
  <c r="B109" i="9"/>
  <c r="B113" i="9"/>
  <c r="B117" i="9"/>
  <c r="B121" i="9"/>
  <c r="B125" i="9"/>
  <c r="B129" i="9"/>
  <c r="B133" i="9"/>
  <c r="B137" i="9"/>
  <c r="B141" i="9"/>
  <c r="B145" i="9"/>
  <c r="B149" i="9"/>
  <c r="B153" i="9"/>
  <c r="B157" i="9"/>
  <c r="B161" i="9"/>
  <c r="B165" i="9"/>
  <c r="B169" i="9"/>
  <c r="B173" i="9"/>
  <c r="G181" i="9"/>
  <c r="E181" i="9" s="1"/>
  <c r="B181" i="9" s="1"/>
  <c r="G218" i="9"/>
  <c r="E218" i="9" s="1"/>
  <c r="B218" i="9" s="1"/>
  <c r="D25" i="8"/>
  <c r="C1602" i="1" s="1"/>
  <c r="G310" i="9"/>
  <c r="H309" i="9"/>
  <c r="E309" i="9" s="1"/>
  <c r="B309" i="9" s="1"/>
  <c r="M228" i="9"/>
  <c r="G301" i="9"/>
  <c r="E301" i="9" s="1"/>
  <c r="B301"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8" i="9"/>
  <c r="E308" i="9" s="1"/>
  <c r="B308" i="9" s="1"/>
  <c r="G302" i="9"/>
  <c r="E302" i="9" s="1"/>
  <c r="B302" i="9" s="1"/>
  <c r="G222" i="9"/>
  <c r="E222" i="9" s="1"/>
  <c r="B222" i="9" s="1"/>
  <c r="G205" i="9"/>
  <c r="E205" i="9" s="1"/>
  <c r="B205" i="9" s="1"/>
  <c r="G201" i="9"/>
  <c r="E201" i="9" s="1"/>
  <c r="B201" i="9" s="1"/>
  <c r="G197" i="9"/>
  <c r="E197" i="9" s="1"/>
  <c r="B197" i="9" s="1"/>
  <c r="G193" i="9"/>
  <c r="E193" i="9" s="1"/>
  <c r="B193" i="9" s="1"/>
  <c r="G189" i="9"/>
  <c r="E189" i="9" s="1"/>
  <c r="B189" i="9" s="1"/>
  <c r="G185" i="9"/>
  <c r="E185" i="9" s="1"/>
  <c r="B185" i="9" s="1"/>
  <c r="G180" i="9"/>
  <c r="H179" i="9"/>
  <c r="H310" i="9"/>
  <c r="G300" i="9"/>
  <c r="E300" i="9" s="1"/>
  <c r="B300" i="9" s="1"/>
  <c r="L228" i="9"/>
  <c r="G225" i="9"/>
  <c r="E225" i="9" s="1"/>
  <c r="B225" i="9" s="1"/>
  <c r="G220" i="9"/>
  <c r="E220" i="9" s="1"/>
  <c r="B220" i="9" s="1"/>
  <c r="G217" i="9"/>
  <c r="E217" i="9" s="1"/>
  <c r="B217" i="9" s="1"/>
  <c r="G206" i="9"/>
  <c r="E206" i="9" s="1"/>
  <c r="B206" i="9" s="1"/>
  <c r="G202" i="9"/>
  <c r="E202" i="9" s="1"/>
  <c r="B202" i="9" s="1"/>
  <c r="G198" i="9"/>
  <c r="E198" i="9" s="1"/>
  <c r="B198" i="9" s="1"/>
  <c r="G194" i="9"/>
  <c r="E194" i="9" s="1"/>
  <c r="B194" i="9" s="1"/>
  <c r="G190" i="9"/>
  <c r="E190" i="9" s="1"/>
  <c r="B190" i="9" s="1"/>
  <c r="G186" i="9"/>
  <c r="E186" i="9" s="1"/>
  <c r="B186" i="9" s="1"/>
  <c r="G179" i="9"/>
  <c r="E179" i="9" s="1"/>
  <c r="B179" i="9" s="1"/>
  <c r="G178" i="9"/>
  <c r="E178" i="9" s="1"/>
  <c r="B178" i="9" s="1"/>
  <c r="G177" i="9"/>
  <c r="E177" i="9" s="1"/>
  <c r="B177" i="9" s="1"/>
  <c r="G176" i="9"/>
  <c r="E176" i="9" s="1"/>
  <c r="B176" i="9" s="1"/>
  <c r="G175" i="9"/>
  <c r="E175" i="9" s="1"/>
  <c r="B175" i="9" s="1"/>
  <c r="G174" i="9"/>
  <c r="E174" i="9" s="1"/>
  <c r="B174"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E144" i="9"/>
  <c r="B144" i="9" s="1"/>
  <c r="E148" i="9"/>
  <c r="B148" i="9" s="1"/>
  <c r="E152" i="9"/>
  <c r="B152" i="9" s="1"/>
  <c r="E160" i="9"/>
  <c r="B160" i="9" s="1"/>
  <c r="E164" i="9"/>
  <c r="B164" i="9" s="1"/>
  <c r="E168" i="9"/>
  <c r="B168" i="9" s="1"/>
  <c r="E172" i="9"/>
  <c r="B172" i="9" s="1"/>
  <c r="H180" i="9"/>
  <c r="G184" i="9"/>
  <c r="E184" i="9" s="1"/>
  <c r="B184" i="9" s="1"/>
  <c r="G188" i="9"/>
  <c r="E188" i="9" s="1"/>
  <c r="B188" i="9" s="1"/>
  <c r="G192" i="9"/>
  <c r="E192" i="9" s="1"/>
  <c r="B192" i="9" s="1"/>
  <c r="G196" i="9"/>
  <c r="E196" i="9" s="1"/>
  <c r="B196" i="9" s="1"/>
  <c r="G200" i="9"/>
  <c r="E200" i="9" s="1"/>
  <c r="B200" i="9" s="1"/>
  <c r="G204" i="9"/>
  <c r="E204" i="9" s="1"/>
  <c r="B204" i="9" s="1"/>
  <c r="G216" i="9"/>
  <c r="E216" i="9" s="1"/>
  <c r="B216" i="9" s="1"/>
  <c r="G221" i="9"/>
  <c r="E221" i="9" s="1"/>
  <c r="B221" i="9" s="1"/>
  <c r="B232" i="9"/>
  <c r="F242" i="9"/>
  <c r="B242" i="9" s="1"/>
  <c r="B278" i="9"/>
  <c r="G183" i="9"/>
  <c r="E183" i="9" s="1"/>
  <c r="B183" i="9" s="1"/>
  <c r="G226" i="9"/>
  <c r="E226" i="9" s="1"/>
  <c r="B226" i="9" s="1"/>
  <c r="D89" i="6"/>
  <c r="D129" i="6"/>
  <c r="G182" i="9"/>
  <c r="E182" i="9" s="1"/>
  <c r="B182" i="9" s="1"/>
  <c r="G187" i="9"/>
  <c r="E187" i="9" s="1"/>
  <c r="B187" i="9" s="1"/>
  <c r="G191" i="9"/>
  <c r="E191" i="9" s="1"/>
  <c r="B191" i="9" s="1"/>
  <c r="G195" i="9"/>
  <c r="E195" i="9" s="1"/>
  <c r="B195" i="9" s="1"/>
  <c r="G199" i="9"/>
  <c r="E199" i="9" s="1"/>
  <c r="B199" i="9" s="1"/>
  <c r="G203" i="9"/>
  <c r="E203" i="9" s="1"/>
  <c r="B203" i="9" s="1"/>
  <c r="G207" i="9"/>
  <c r="E207" i="9" s="1"/>
  <c r="B207" i="9" s="1"/>
  <c r="G224" i="9"/>
  <c r="E224" i="9" s="1"/>
  <c r="B224" i="9" s="1"/>
  <c r="B313" i="9"/>
  <c r="B229" i="9"/>
  <c r="B245" i="9"/>
  <c r="B261" i="9"/>
  <c r="B277" i="9"/>
  <c r="B290" i="9"/>
  <c r="E328" i="9"/>
  <c r="B328" i="9" s="1"/>
  <c r="F286" i="9"/>
  <c r="B286" i="9" s="1"/>
  <c r="E324" i="9"/>
  <c r="B324" i="9" s="1"/>
  <c r="B244" i="9"/>
  <c r="B252" i="9"/>
  <c r="B260" i="9"/>
  <c r="B268" i="9"/>
  <c r="B276" i="9"/>
  <c r="B284" i="9"/>
  <c r="B292" i="9"/>
  <c r="E141" i="6" l="1"/>
  <c r="I31" i="3" s="1"/>
  <c r="E315" i="9"/>
  <c r="B315" i="9" s="1"/>
  <c r="E316" i="9"/>
  <c r="B316" i="9" s="1"/>
  <c r="I23" i="3"/>
  <c r="D1074" i="1"/>
  <c r="G1017" i="1"/>
  <c r="E7" i="5"/>
  <c r="E6" i="5" s="1"/>
  <c r="D1011" i="1" s="1"/>
  <c r="F12" i="5"/>
  <c r="I1569" i="1"/>
  <c r="D1538" i="1"/>
  <c r="I33" i="3"/>
  <c r="H1555" i="1"/>
  <c r="G1555" i="1"/>
  <c r="I1557" i="1"/>
  <c r="H33" i="3"/>
  <c r="C1538" i="1"/>
  <c r="G346" i="9"/>
  <c r="E346" i="9" s="1"/>
  <c r="F228" i="9"/>
  <c r="B228" i="9" s="1"/>
  <c r="F648" i="4"/>
  <c r="G642" i="1"/>
  <c r="H422" i="1"/>
  <c r="G422" i="1"/>
  <c r="H356" i="1"/>
  <c r="G356" i="1"/>
  <c r="G212" i="1"/>
  <c r="H212" i="1"/>
  <c r="G160" i="1"/>
  <c r="G161" i="1"/>
  <c r="H161" i="1"/>
  <c r="G156" i="1"/>
  <c r="H156" i="1"/>
  <c r="F153" i="4"/>
  <c r="D149" i="1"/>
  <c r="H24" i="9"/>
  <c r="E24" i="9" s="1"/>
  <c r="B24" i="9" s="1"/>
  <c r="E152" i="4"/>
  <c r="G122" i="1"/>
  <c r="H122" i="1"/>
  <c r="G121" i="1"/>
  <c r="H121" i="1"/>
  <c r="D45" i="8"/>
  <c r="I40" i="3" s="1"/>
  <c r="H1628" i="1"/>
  <c r="D44" i="8"/>
  <c r="C1621" i="1" s="1"/>
  <c r="H11" i="3" s="1"/>
  <c r="G1583" i="1"/>
  <c r="C355" i="1"/>
  <c r="E310" i="9"/>
  <c r="B310" i="9" s="1"/>
  <c r="F296" i="5"/>
  <c r="C1300" i="1"/>
  <c r="F135" i="5"/>
  <c r="C1140" i="1"/>
  <c r="F466" i="4"/>
  <c r="C460" i="1"/>
  <c r="F7" i="4"/>
  <c r="D6" i="4"/>
  <c r="C3" i="1"/>
  <c r="F262" i="4"/>
  <c r="C258" i="1"/>
  <c r="I1576" i="1"/>
  <c r="I1570" i="1"/>
  <c r="I1566" i="1"/>
  <c r="E360" i="4"/>
  <c r="F360" i="4" s="1"/>
  <c r="I1545" i="1"/>
  <c r="I1541" i="1"/>
  <c r="H1602" i="1"/>
  <c r="G1602" i="1"/>
  <c r="C1622" i="1"/>
  <c r="D1537" i="1"/>
  <c r="G336" i="9"/>
  <c r="E336" i="9" s="1"/>
  <c r="B336" i="9" s="1"/>
  <c r="F178" i="5"/>
  <c r="D177" i="5"/>
  <c r="C1182" i="1"/>
  <c r="F584" i="4"/>
  <c r="C578" i="1"/>
  <c r="F430" i="4"/>
  <c r="C424" i="1"/>
  <c r="E417" i="4"/>
  <c r="D412" i="1" s="1"/>
  <c r="D303" i="1"/>
  <c r="E639" i="4"/>
  <c r="D633" i="1" s="1"/>
  <c r="D424" i="1"/>
  <c r="F221" i="4"/>
  <c r="C217" i="1"/>
  <c r="E176" i="5"/>
  <c r="D1180" i="1" s="1"/>
  <c r="I24" i="3"/>
  <c r="D1181" i="1"/>
  <c r="F354" i="4"/>
  <c r="C349" i="1"/>
  <c r="E422" i="4"/>
  <c r="I17" i="3"/>
  <c r="D2" i="1"/>
  <c r="G348" i="9"/>
  <c r="E348" i="9" s="1"/>
  <c r="D141" i="6"/>
  <c r="F5" i="6"/>
  <c r="H27" i="3"/>
  <c r="C1401" i="1"/>
  <c r="I25" i="3"/>
  <c r="D1255" i="1"/>
  <c r="F114" i="6"/>
  <c r="H30" i="3"/>
  <c r="C1510" i="1"/>
  <c r="F251" i="5"/>
  <c r="H25" i="3"/>
  <c r="C1255" i="1"/>
  <c r="D69" i="5"/>
  <c r="F373" i="4"/>
  <c r="C368" i="1"/>
  <c r="F647" i="4"/>
  <c r="C641" i="1"/>
  <c r="F134" i="4"/>
  <c r="C130" i="1"/>
  <c r="F202" i="4"/>
  <c r="C198" i="1"/>
  <c r="F49" i="4"/>
  <c r="C45" i="1"/>
  <c r="I1574" i="1"/>
  <c r="I1568" i="1"/>
  <c r="I1564" i="1"/>
  <c r="I1581" i="1"/>
  <c r="I1543" i="1"/>
  <c r="F129" i="6"/>
  <c r="C1525" i="1"/>
  <c r="F89" i="6"/>
  <c r="C1485" i="1"/>
  <c r="E180" i="9"/>
  <c r="B180" i="9" s="1"/>
  <c r="F536" i="4"/>
  <c r="D535" i="4"/>
  <c r="C530" i="1"/>
  <c r="F321" i="4"/>
  <c r="D308" i="4"/>
  <c r="C316" i="1"/>
  <c r="D152" i="4"/>
  <c r="E640" i="4"/>
  <c r="D634" i="1" s="1"/>
  <c r="F273" i="4"/>
  <c r="C269" i="1"/>
  <c r="H299" i="9" l="1"/>
  <c r="F7" i="5"/>
  <c r="D1012" i="1"/>
  <c r="G1012" i="1" s="1"/>
  <c r="I22" i="3"/>
  <c r="B346" i="9"/>
  <c r="E345" i="9"/>
  <c r="I10" i="3" s="1"/>
  <c r="G1538" i="1"/>
  <c r="H1538" i="1"/>
  <c r="H149" i="1"/>
  <c r="G149" i="1"/>
  <c r="D148" i="1"/>
  <c r="I18" i="3"/>
  <c r="E299" i="4"/>
  <c r="H19" i="9"/>
  <c r="E19" i="9" s="1"/>
  <c r="B19" i="9" s="1"/>
  <c r="G343" i="9"/>
  <c r="E343" i="9" s="1"/>
  <c r="B343" i="9" s="1"/>
  <c r="G344" i="9"/>
  <c r="E344" i="9" s="1"/>
  <c r="B344" i="9" s="1"/>
  <c r="K1481" i="9"/>
  <c r="I39" i="3"/>
  <c r="H530" i="1"/>
  <c r="G530" i="1"/>
  <c r="H1182" i="1"/>
  <c r="G1182" i="1"/>
  <c r="G1300" i="1"/>
  <c r="H1300" i="1"/>
  <c r="G316" i="1"/>
  <c r="H316" i="1"/>
  <c r="D299" i="4"/>
  <c r="F152" i="4"/>
  <c r="H18" i="3"/>
  <c r="C148" i="1"/>
  <c r="D417" i="4"/>
  <c r="F308" i="4"/>
  <c r="C303" i="1"/>
  <c r="G1485" i="1"/>
  <c r="H1485" i="1"/>
  <c r="G198" i="1"/>
  <c r="H198" i="1"/>
  <c r="H641" i="1"/>
  <c r="G641" i="1"/>
  <c r="F69" i="5"/>
  <c r="H23" i="3"/>
  <c r="C1074" i="1"/>
  <c r="D6" i="5"/>
  <c r="G1510" i="1"/>
  <c r="H1510" i="1"/>
  <c r="F141" i="6"/>
  <c r="H31" i="3"/>
  <c r="C1537" i="1"/>
  <c r="E643" i="4"/>
  <c r="D417" i="1"/>
  <c r="H578" i="1"/>
  <c r="G578" i="1"/>
  <c r="H1622" i="1"/>
  <c r="G1622" i="1"/>
  <c r="F6" i="4"/>
  <c r="D422" i="4"/>
  <c r="H17" i="3"/>
  <c r="C2" i="1"/>
  <c r="H1140" i="1"/>
  <c r="G1140" i="1"/>
  <c r="N3" i="9"/>
  <c r="H1255" i="1"/>
  <c r="G1255" i="1"/>
  <c r="H9" i="3"/>
  <c r="H1401" i="1"/>
  <c r="G1401" i="1"/>
  <c r="E347" i="9"/>
  <c r="B348" i="9"/>
  <c r="H424" i="1"/>
  <c r="G424" i="1"/>
  <c r="E418" i="4"/>
  <c r="D413" i="1" s="1"/>
  <c r="D355" i="1"/>
  <c r="H355" i="1" s="1"/>
  <c r="H258" i="1"/>
  <c r="G258" i="1"/>
  <c r="H269" i="1"/>
  <c r="G269" i="1"/>
  <c r="H130" i="1"/>
  <c r="G130" i="1"/>
  <c r="G1525" i="1"/>
  <c r="H1525" i="1"/>
  <c r="H45" i="1"/>
  <c r="G45" i="1"/>
  <c r="H368" i="1"/>
  <c r="G368" i="1"/>
  <c r="H349" i="1"/>
  <c r="G349" i="1"/>
  <c r="H460" i="1"/>
  <c r="G460" i="1"/>
  <c r="F535" i="4"/>
  <c r="D640" i="4"/>
  <c r="C529" i="1"/>
  <c r="H217" i="1"/>
  <c r="G217" i="1"/>
  <c r="D639" i="4"/>
  <c r="F177" i="5"/>
  <c r="D176" i="5"/>
  <c r="H24" i="3"/>
  <c r="C1181" i="1"/>
  <c r="H1621" i="1"/>
  <c r="G1621" i="1"/>
  <c r="G3" i="1"/>
  <c r="H3" i="1"/>
  <c r="D418" i="4"/>
  <c r="H1012" i="1" l="1"/>
  <c r="G355" i="1"/>
  <c r="E423" i="4"/>
  <c r="E300" i="4"/>
  <c r="D296" i="1" s="1"/>
  <c r="D295" i="1"/>
  <c r="E301" i="4"/>
  <c r="D297" i="1" s="1"/>
  <c r="E342" i="9"/>
  <c r="I11" i="3" s="1"/>
  <c r="K3" i="9"/>
  <c r="I9" i="3"/>
  <c r="D643" i="4"/>
  <c r="D424" i="4"/>
  <c r="F422" i="4"/>
  <c r="C417" i="1"/>
  <c r="D423" i="4"/>
  <c r="D301" i="4"/>
  <c r="F299" i="4"/>
  <c r="C295" i="1"/>
  <c r="F176" i="5"/>
  <c r="C1180" i="1"/>
  <c r="D637" i="1"/>
  <c r="H1074" i="1"/>
  <c r="G1074" i="1"/>
  <c r="G148" i="1"/>
  <c r="H148" i="1"/>
  <c r="G1537" i="1"/>
  <c r="H1537" i="1"/>
  <c r="G306" i="9"/>
  <c r="E306" i="9" s="1"/>
  <c r="B306" i="9" s="1"/>
  <c r="G299" i="9"/>
  <c r="E299" i="9" s="1"/>
  <c r="F6" i="5"/>
  <c r="C1011" i="1"/>
  <c r="F417" i="4"/>
  <c r="C412" i="1"/>
  <c r="F418" i="4"/>
  <c r="C413" i="1"/>
  <c r="H529" i="1"/>
  <c r="G529" i="1"/>
  <c r="H2" i="1"/>
  <c r="G2" i="1"/>
  <c r="D300" i="4"/>
  <c r="G303" i="1"/>
  <c r="H303" i="1"/>
  <c r="F640" i="4"/>
  <c r="C634" i="1"/>
  <c r="H1181" i="1"/>
  <c r="G1181" i="1"/>
  <c r="F639" i="4"/>
  <c r="C633" i="1"/>
  <c r="E424" i="4" l="1"/>
  <c r="D419" i="1" s="1"/>
  <c r="D418" i="1"/>
  <c r="H20" i="9"/>
  <c r="E644" i="4"/>
  <c r="E425" i="4"/>
  <c r="D420" i="1" s="1"/>
  <c r="F300" i="4"/>
  <c r="C296" i="1"/>
  <c r="H412" i="1"/>
  <c r="G412" i="1"/>
  <c r="B299" i="9"/>
  <c r="H295" i="1"/>
  <c r="G295" i="1"/>
  <c r="H417" i="1"/>
  <c r="G417" i="1"/>
  <c r="H633" i="1"/>
  <c r="G633" i="1"/>
  <c r="H634" i="1"/>
  <c r="G634" i="1"/>
  <c r="H413" i="1"/>
  <c r="G413" i="1"/>
  <c r="H8" i="3"/>
  <c r="H1011" i="1"/>
  <c r="G1011" i="1"/>
  <c r="H1180" i="1"/>
  <c r="G1180" i="1"/>
  <c r="F301" i="4"/>
  <c r="C297" i="1"/>
  <c r="F424" i="4"/>
  <c r="C419" i="1"/>
  <c r="G20" i="9"/>
  <c r="D644" i="4"/>
  <c r="D425" i="4"/>
  <c r="F423" i="4"/>
  <c r="C418" i="1"/>
  <c r="D645" i="4"/>
  <c r="F643" i="4"/>
  <c r="C637" i="1"/>
  <c r="E20" i="9" l="1"/>
  <c r="B20" i="9" s="1"/>
  <c r="E646" i="4"/>
  <c r="D638" i="1"/>
  <c r="E645" i="4"/>
  <c r="M3" i="9"/>
  <c r="G418" i="1"/>
  <c r="H418" i="1"/>
  <c r="G637" i="1"/>
  <c r="H637" i="1"/>
  <c r="H419" i="1"/>
  <c r="G419" i="1"/>
  <c r="F425" i="4"/>
  <c r="C420" i="1"/>
  <c r="F645" i="4"/>
  <c r="C639" i="1"/>
  <c r="D646" i="4"/>
  <c r="D649" i="4" s="1"/>
  <c r="F644" i="4"/>
  <c r="C638" i="1"/>
  <c r="H297" i="1"/>
  <c r="G297" i="1"/>
  <c r="H296" i="1"/>
  <c r="G296" i="1"/>
  <c r="D639" i="1" l="1"/>
  <c r="G639" i="1" s="1"/>
  <c r="E649" i="4"/>
  <c r="E650" i="4"/>
  <c r="D640" i="1"/>
  <c r="F649" i="4"/>
  <c r="H19" i="3"/>
  <c r="C643" i="1"/>
  <c r="H420" i="1"/>
  <c r="G420" i="1"/>
  <c r="H638" i="1"/>
  <c r="G638" i="1"/>
  <c r="H334" i="9"/>
  <c r="G334" i="9"/>
  <c r="F646" i="4"/>
  <c r="D650" i="4"/>
  <c r="C640" i="1"/>
  <c r="H639" i="1" l="1"/>
  <c r="I19" i="3"/>
  <c r="D643" i="1"/>
  <c r="H643" i="1" s="1"/>
  <c r="G297" i="9"/>
  <c r="E297" i="9" s="1"/>
  <c r="B297" i="9" s="1"/>
  <c r="I20" i="3"/>
  <c r="D644" i="1"/>
  <c r="E334" i="9"/>
  <c r="G640" i="1"/>
  <c r="H640" i="1"/>
  <c r="F650" i="4"/>
  <c r="H20" i="3"/>
  <c r="C644" i="1"/>
  <c r="G643" i="1" l="1"/>
  <c r="H7" i="3"/>
  <c r="J3" i="9" s="1"/>
  <c r="G644" i="1"/>
  <c r="H644" i="1"/>
  <c r="B334" i="9"/>
  <c r="E298" i="9"/>
  <c r="I8" i="3" s="1"/>
  <c r="L293" i="9" l="1"/>
  <c r="F293" i="9" s="1"/>
  <c r="H295" i="9"/>
  <c r="G295" i="9"/>
  <c r="H18" i="9"/>
  <c r="G18" i="9"/>
  <c r="G21" i="9"/>
  <c r="H17" i="9"/>
  <c r="G17" i="9"/>
  <c r="K12" i="9"/>
  <c r="J9" i="9"/>
  <c r="I6" i="9"/>
  <c r="G22" i="9"/>
  <c r="M16" i="9"/>
  <c r="L15" i="9"/>
  <c r="L16" i="9"/>
  <c r="H15" i="9"/>
  <c r="J5" i="9"/>
  <c r="K11" i="9"/>
  <c r="I5" i="9"/>
  <c r="J11" i="9"/>
  <c r="K6" i="9"/>
  <c r="K13" i="9"/>
  <c r="K9" i="9"/>
  <c r="I17" i="9"/>
  <c r="H22" i="9"/>
  <c r="K10" i="9"/>
  <c r="I11" i="9"/>
  <c r="K8" i="9"/>
  <c r="I9" i="9"/>
  <c r="I13" i="9"/>
  <c r="J8" i="9"/>
  <c r="I8" i="9"/>
  <c r="I7" i="9"/>
  <c r="M15" i="9"/>
  <c r="J17" i="9"/>
  <c r="J13" i="9"/>
  <c r="J12" i="9"/>
  <c r="K7" i="9"/>
  <c r="I12" i="9"/>
  <c r="J7" i="9"/>
  <c r="J10" i="9"/>
  <c r="J6" i="9"/>
  <c r="G16" i="9"/>
  <c r="H21" i="9"/>
  <c r="G15" i="9"/>
  <c r="H16" i="9"/>
  <c r="K5" i="9"/>
  <c r="E16" i="9" l="1"/>
  <c r="E22" i="9"/>
  <c r="B22" i="9" s="1"/>
  <c r="F16" i="9"/>
  <c r="E295" i="9"/>
  <c r="E23" i="9" s="1"/>
  <c r="I7" i="3" s="1"/>
  <c r="E12" i="9"/>
  <c r="B12" i="9" s="1"/>
  <c r="E8" i="9"/>
  <c r="B8" i="9" s="1"/>
  <c r="E10" i="9"/>
  <c r="B10" i="9" s="1"/>
  <c r="E17" i="9"/>
  <c r="B17" i="9" s="1"/>
  <c r="E11" i="9"/>
  <c r="B11" i="9" s="1"/>
  <c r="E5" i="9"/>
  <c r="E6" i="9"/>
  <c r="B6" i="9" s="1"/>
  <c r="B295" i="9"/>
  <c r="E13" i="9"/>
  <c r="B13" i="9" s="1"/>
  <c r="F15" i="9"/>
  <c r="E21" i="9"/>
  <c r="B21" i="9" s="1"/>
  <c r="E15" i="9"/>
  <c r="E7" i="9"/>
  <c r="B7" i="9" s="1"/>
  <c r="E9" i="9"/>
  <c r="B9" i="9" s="1"/>
  <c r="E18" i="9"/>
  <c r="B18" i="9" s="1"/>
  <c r="B293" i="9"/>
  <c r="F23" i="9"/>
  <c r="B16" i="9" l="1"/>
  <c r="F14" i="9"/>
  <c r="F3" i="9" s="1"/>
  <c r="E4" i="9"/>
  <c r="B5" i="9"/>
  <c r="E14" i="9"/>
  <c r="I13" i="3" s="1"/>
  <c r="B15" i="9"/>
  <c r="E3" i="9" l="1"/>
</calcChain>
</file>

<file path=xl/sharedStrings.xml><?xml version="1.0" encoding="utf-8"?>
<sst xmlns="http://schemas.openxmlformats.org/spreadsheetml/2006/main" count="4733" uniqueCount="3656">
  <si>
    <t>Obveznik:</t>
  </si>
  <si>
    <t>25798 - SPECIJALNA BOLNICA ZA PLUĆNE BOLESTI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</si>
  <si>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</si>
  <si>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</si>
  <si>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</si>
  <si>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</si>
  <si>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</si>
  <si>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</si>
  <si>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</si>
  <si>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</si>
  <si>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</si>
  <si>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</si>
  <si>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</si>
  <si>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</si>
  <si>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</si>
  <si>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</si>
  <si>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</si>
  <si>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</si>
  <si>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</si>
  <si>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</si>
  <si>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</si>
  <si>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</si>
  <si>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</si>
  <si>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</si>
  <si>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</si>
  <si>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</si>
  <si>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</si>
  <si>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</si>
  <si>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</si>
  <si>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</si>
  <si>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</si>
  <si>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</si>
  <si>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</si>
  <si>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</si>
  <si>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</si>
  <si>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</si>
  <si>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</si>
  <si>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</si>
  <si>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</si>
  <si>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</si>
  <si>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</si>
  <si>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</si>
  <si>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</si>
  <si>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</si>
  <si>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</si>
  <si>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</si>
  <si>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</si>
  <si>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</si>
  <si>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</si>
  <si>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</si>
  <si>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</si>
  <si>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</si>
  <si>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</si>
  <si>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</si>
  <si>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</si>
  <si>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</si>
  <si>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</si>
  <si>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</si>
  <si>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</si>
  <si>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</si>
  <si>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</si>
  <si>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</si>
  <si>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</si>
  <si>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</si>
  <si>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</si>
  <si>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</si>
  <si>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</si>
  <si>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</si>
  <si>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</si>
  <si>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</si>
  <si>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</si>
  <si>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</si>
  <si>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</si>
  <si>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</si>
  <si>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</si>
  <si>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</si>
  <si>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</si>
  <si>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</si>
  <si>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</si>
  <si>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</si>
  <si>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</si>
  <si>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</si>
  <si>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</si>
  <si>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</si>
  <si>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</si>
  <si>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</si>
  <si>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</si>
  <si>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</si>
  <si>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</si>
  <si>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</si>
  <si>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</si>
  <si>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</si>
  <si>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</si>
  <si>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</si>
  <si>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</si>
  <si>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</si>
  <si>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</si>
  <si>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</si>
  <si>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</si>
  <si>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</si>
  <si>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</si>
  <si>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</si>
  <si>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</si>
  <si>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</si>
  <si>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</si>
  <si>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</si>
  <si>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</si>
  <si>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</si>
  <si>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</si>
  <si>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</si>
  <si>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</si>
  <si>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</si>
  <si>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</si>
  <si>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</si>
  <si>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</si>
  <si>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</si>
  <si>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</si>
  <si>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</si>
  <si>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</si>
  <si>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</si>
  <si>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</si>
  <si>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</si>
  <si>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</si>
  <si>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</si>
  <si>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</si>
  <si>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</si>
  <si>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</si>
  <si>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</si>
  <si>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</si>
  <si>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</si>
  <si>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</si>
  <si>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</si>
  <si>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</si>
  <si>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</si>
  <si>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</si>
  <si>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</si>
  <si>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</si>
  <si>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</si>
  <si>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</si>
  <si>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</si>
  <si>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</si>
  <si>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</si>
  <si>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</si>
  <si>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</si>
  <si>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</si>
  <si>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</si>
  <si>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</si>
  <si>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</si>
  <si>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</si>
  <si>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</si>
  <si>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</si>
  <si>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</si>
  <si>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</si>
  <si>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</si>
  <si>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</si>
  <si>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</si>
  <si>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</si>
  <si>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</si>
  <si>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</si>
  <si>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</si>
  <si>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</si>
  <si>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</si>
  <si>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</si>
  <si>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</si>
  <si>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</si>
  <si>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</si>
  <si>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</si>
  <si>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</si>
  <si>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</si>
  <si>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</si>
  <si>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</si>
  <si>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</si>
  <si>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</si>
  <si>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</si>
  <si>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</si>
  <si>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</si>
  <si>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</si>
  <si>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</si>
  <si>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</si>
  <si>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</si>
  <si>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</si>
  <si>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</si>
  <si>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</si>
  <si>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</si>
  <si>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</si>
  <si>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</si>
  <si>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</si>
  <si>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</si>
  <si>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</si>
  <si>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</si>
  <si>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</si>
  <si>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</si>
  <si>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</si>
  <si>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</si>
  <si>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</si>
  <si>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</si>
  <si>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</si>
  <si>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</si>
  <si>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</si>
  <si>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</si>
  <si>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</si>
  <si>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</si>
  <si>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</si>
  <si>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</si>
  <si>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</si>
  <si>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</si>
  <si>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</si>
  <si>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</si>
  <si>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</si>
  <si>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</si>
  <si>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</si>
  <si>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</si>
  <si>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</si>
  <si>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</si>
  <si>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</si>
  <si>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</si>
  <si>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</si>
  <si>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</si>
  <si>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</si>
  <si>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</si>
  <si>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</si>
  <si>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</si>
  <si>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</si>
  <si>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</si>
  <si>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</si>
  <si>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</si>
  <si>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</si>
  <si>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</si>
  <si>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</si>
  <si>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</si>
  <si>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</si>
  <si>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</si>
  <si>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</si>
  <si>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</si>
  <si>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</si>
  <si>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</si>
  <si>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</si>
  <si>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</si>
  <si>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</si>
  <si>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</si>
  <si>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</si>
  <si>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</si>
  <si>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</si>
  <si>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</si>
  <si>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</si>
  <si>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</si>
  <si>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</si>
  <si>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</si>
  <si>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</si>
  <si>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</si>
  <si>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</si>
  <si>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</si>
  <si>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</si>
  <si>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</si>
  <si>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</si>
  <si>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</si>
  <si>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</si>
  <si>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</si>
  <si>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</si>
  <si>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</si>
  <si>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</si>
  <si>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</si>
  <si>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</si>
  <si>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</si>
  <si>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</si>
  <si>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</si>
  <si>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</si>
  <si>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</si>
  <si>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</si>
  <si>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</si>
  <si>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</si>
  <si>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</si>
  <si>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</si>
  <si>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</si>
  <si>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</si>
  <si>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</si>
  <si>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</si>
  <si>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</si>
  <si>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</si>
  <si>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</si>
  <si>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</si>
  <si>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</si>
  <si>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</si>
  <si>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</si>
  <si>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</si>
  <si>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</si>
  <si>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</si>
  <si>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</si>
  <si>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</si>
  <si>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</si>
  <si>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</si>
  <si>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</si>
  <si>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</si>
  <si>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</si>
  <si>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</si>
  <si>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</si>
  <si>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</si>
  <si>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</si>
  <si>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</si>
  <si>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</si>
  <si>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</si>
  <si>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</si>
  <si>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</si>
  <si>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</si>
  <si>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</si>
  <si>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</si>
  <si>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</si>
  <si>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</si>
  <si>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</si>
  <si>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</si>
  <si>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</si>
  <si>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</si>
  <si>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</si>
  <si>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</si>
  <si>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</si>
  <si>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</si>
  <si>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</si>
  <si>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</si>
  <si>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</si>
  <si>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</si>
  <si>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</si>
  <si>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</si>
  <si>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</si>
  <si>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</si>
  <si>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</si>
  <si>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</si>
  <si>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</si>
  <si>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</si>
  <si>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</si>
  <si>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</si>
  <si>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</si>
  <si>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</si>
  <si>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</si>
  <si>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</si>
  <si>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</si>
  <si>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</si>
  <si>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</si>
  <si>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</si>
  <si>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</si>
  <si>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</si>
  <si>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</si>
  <si>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</si>
  <si>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</si>
  <si>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</si>
  <si>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</si>
  <si>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</si>
  <si>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</si>
  <si>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</si>
  <si>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</si>
  <si>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</si>
  <si>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</si>
  <si>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</si>
  <si>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</si>
  <si>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</si>
  <si>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</si>
  <si>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</si>
  <si>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</si>
  <si>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</si>
  <si>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</si>
  <si>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</si>
  <si>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</si>
  <si>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</si>
  <si>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</si>
  <si>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</si>
  <si>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</si>
  <si>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</si>
  <si>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</si>
  <si>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</si>
  <si>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</si>
  <si>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</si>
  <si>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</si>
  <si>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</si>
  <si>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</si>
  <si>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</si>
  <si>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</si>
  <si>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</si>
  <si>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</si>
  <si>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</si>
  <si>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</si>
  <si>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</si>
  <si>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</si>
  <si>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</si>
  <si>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</si>
  <si>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</si>
  <si>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</si>
  <si>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</si>
  <si>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</si>
  <si>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</si>
  <si>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</si>
  <si>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</si>
  <si>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</si>
  <si>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</si>
  <si>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</si>
  <si>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</si>
  <si>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</si>
  <si>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</si>
  <si>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</si>
  <si>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</si>
  <si>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</si>
  <si>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</si>
  <si>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</si>
  <si>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</si>
  <si>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</si>
  <si>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</si>
  <si>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</si>
  <si>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</si>
  <si>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</si>
  <si>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</si>
  <si>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</si>
  <si>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</si>
  <si>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</si>
  <si>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</si>
  <si>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</si>
  <si>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</si>
  <si>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</si>
  <si>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</si>
  <si>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</si>
  <si>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</si>
  <si>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</si>
  <si>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</si>
  <si>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</si>
  <si>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</si>
  <si>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</si>
  <si>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</si>
  <si>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</si>
  <si>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</si>
  <si>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</si>
  <si>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</si>
  <si>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</si>
  <si>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</si>
  <si>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</si>
  <si>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</si>
  <si>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</si>
  <si>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</si>
  <si>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</si>
  <si>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</si>
  <si>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</si>
  <si>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</si>
  <si>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</si>
  <si>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</si>
  <si>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</si>
  <si>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</si>
  <si>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</si>
  <si>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</si>
  <si>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</si>
  <si>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</si>
  <si>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</si>
  <si>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</si>
  <si>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</si>
  <si>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</si>
  <si>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</si>
  <si>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</si>
  <si>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</si>
  <si>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</si>
  <si>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</si>
  <si>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</si>
  <si>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</si>
  <si>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</si>
  <si>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</si>
  <si>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</si>
  <si>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</si>
  <si>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</si>
  <si>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</si>
  <si>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</si>
  <si>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</si>
  <si>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</si>
  <si>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</si>
  <si>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</si>
  <si>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</si>
  <si>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</si>
  <si>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</si>
  <si>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</si>
  <si>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</si>
  <si>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</si>
  <si>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</si>
  <si>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</si>
  <si>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</si>
  <si>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</si>
  <si>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</si>
  <si>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</si>
  <si>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</si>
  <si>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</si>
  <si>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</si>
  <si>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</si>
  <si>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</si>
  <si>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</si>
  <si>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</si>
  <si>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</si>
  <si>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</si>
  <si>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</si>
  <si>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</si>
  <si>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</si>
  <si>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</si>
  <si>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</si>
  <si>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</si>
  <si>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</si>
  <si>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</si>
  <si>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</si>
  <si>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</si>
  <si>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</si>
  <si>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</si>
  <si>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</si>
  <si>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</si>
  <si>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</si>
  <si>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</si>
  <si>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</si>
  <si>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</si>
  <si>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</si>
  <si>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</si>
  <si>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</si>
  <si>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</si>
  <si>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</si>
  <si>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</si>
  <si>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</si>
  <si>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</si>
  <si>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</si>
  <si>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</si>
  <si>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</si>
  <si>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</si>
  <si>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</si>
  <si>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</si>
  <si>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</si>
  <si>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</si>
  <si>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</si>
  <si>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</si>
  <si>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</si>
  <si>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</si>
  <si>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</si>
  <si>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</si>
  <si>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</si>
  <si>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</si>
  <si>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</si>
  <si>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</si>
  <si>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</si>
  <si>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</si>
  <si>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</si>
  <si>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</si>
  <si>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</si>
  <si>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</si>
  <si>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</si>
  <si>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</si>
  <si>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</si>
  <si>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</si>
  <si>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</si>
  <si>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</si>
  <si>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</si>
  <si>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</si>
  <si>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</si>
  <si>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</si>
  <si>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</si>
  <si>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</si>
  <si>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</si>
  <si>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</si>
  <si>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</si>
  <si>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</si>
  <si>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</si>
  <si>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</si>
  <si>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</si>
  <si>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</si>
  <si>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</si>
  <si>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</si>
  <si>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</si>
  <si>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</si>
  <si>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</si>
  <si>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</si>
  <si>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</si>
  <si>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</si>
  <si>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</si>
  <si>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</si>
  <si>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</si>
  <si>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</si>
  <si>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</si>
  <si>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</si>
  <si>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</si>
  <si>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</si>
  <si>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</si>
  <si>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</si>
  <si>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</si>
  <si>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</si>
  <si>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</si>
  <si>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</si>
  <si>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</si>
  <si>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</si>
  <si>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</si>
  <si>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</si>
  <si>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</si>
  <si>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</si>
  <si>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</si>
  <si>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</si>
  <si>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</si>
  <si>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</si>
  <si>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</si>
  <si>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</si>
  <si>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</si>
  <si>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</si>
  <si>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</si>
  <si>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</si>
  <si>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</si>
  <si>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</si>
  <si>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</si>
  <si>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</si>
  <si>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</si>
  <si>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</si>
  <si>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</si>
  <si>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</si>
  <si>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</si>
  <si>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</si>
  <si>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</si>
  <si>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</si>
  <si>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</si>
  <si>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</si>
  <si>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</si>
  <si>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</si>
  <si>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</si>
  <si>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</si>
  <si>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</si>
  <si>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</si>
  <si>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</si>
  <si>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</si>
  <si>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</si>
  <si>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</si>
  <si>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</si>
  <si>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</si>
  <si>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</si>
  <si>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</si>
  <si>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</si>
  <si>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</si>
  <si>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</si>
  <si>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</si>
  <si>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</si>
  <si>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</si>
  <si>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</si>
  <si>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</si>
  <si>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</si>
  <si>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</si>
  <si>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</si>
  <si>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</si>
  <si>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</si>
  <si>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</si>
  <si>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</si>
  <si>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</si>
  <si>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</si>
  <si>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</si>
  <si>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</si>
  <si>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</si>
  <si>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</si>
  <si>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</si>
  <si>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</si>
  <si>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</si>
  <si>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</si>
  <si>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</si>
  <si>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</si>
  <si>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</si>
  <si>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</si>
  <si>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</si>
  <si>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</si>
  <si>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</si>
  <si>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</si>
  <si>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</si>
  <si>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</si>
  <si>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</si>
  <si>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</si>
  <si>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</si>
  <si>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</si>
  <si>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</si>
  <si>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</si>
  <si>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</si>
  <si>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</si>
  <si>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</si>
  <si>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</si>
  <si>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</si>
  <si>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</si>
  <si>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</si>
  <si>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</si>
  <si>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</si>
  <si>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</si>
  <si>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</si>
  <si>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</si>
  <si>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</si>
  <si>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</si>
  <si>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</si>
  <si>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</si>
  <si>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</si>
  <si>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</si>
  <si>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</si>
  <si>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</si>
  <si>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</si>
  <si>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</si>
  <si>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</si>
  <si>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</si>
  <si>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</si>
  <si>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</si>
  <si>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</si>
  <si>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</si>
  <si>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</si>
  <si>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</si>
  <si>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</si>
  <si>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</si>
  <si>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</si>
  <si>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</si>
  <si>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</si>
  <si>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</si>
  <si>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</si>
  <si>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</si>
  <si>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</si>
  <si>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</si>
  <si>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</si>
  <si>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</si>
  <si>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</si>
  <si>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</si>
  <si>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</si>
  <si>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</si>
  <si>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</si>
  <si>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</si>
  <si>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</si>
  <si>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</si>
  <si>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</si>
  <si>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</si>
  <si>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</si>
  <si>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</si>
  <si>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</si>
  <si>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</si>
  <si>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</si>
  <si>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</si>
  <si>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</si>
  <si>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</si>
  <si>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</si>
  <si>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</si>
  <si>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</si>
  <si>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</si>
  <si>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</si>
  <si>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</si>
  <si>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</si>
  <si>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</si>
  <si>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</si>
  <si>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</si>
  <si>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</si>
  <si>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</si>
  <si>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</si>
  <si>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</si>
  <si>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</si>
  <si>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</si>
  <si>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</si>
  <si>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</si>
  <si>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</si>
  <si>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</si>
  <si>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</si>
  <si>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</si>
  <si>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</si>
  <si>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</si>
  <si>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</si>
  <si>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</si>
  <si>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</si>
  <si>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</si>
  <si>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</si>
  <si>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</si>
  <si>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</si>
  <si>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</si>
  <si>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</si>
  <si>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</si>
  <si>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</si>
  <si>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</si>
  <si>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</si>
  <si>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</si>
  <si>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</si>
  <si>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</si>
  <si>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</si>
  <si>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</si>
  <si>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</si>
  <si>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</si>
  <si>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</si>
  <si>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</si>
  <si>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</si>
  <si>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</si>
  <si>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</si>
  <si>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</si>
  <si>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</si>
  <si>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</si>
  <si>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</si>
  <si>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</si>
  <si>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</si>
  <si>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</si>
  <si>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</si>
  <si>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</si>
  <si>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</si>
  <si>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</si>
  <si>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</si>
  <si>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</si>
  <si>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</si>
  <si>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</si>
  <si>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</si>
  <si>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</si>
  <si>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</si>
  <si>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</si>
  <si>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</si>
  <si>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</si>
  <si>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</si>
  <si>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</si>
  <si>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</si>
  <si>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</si>
  <si>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</si>
  <si>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</si>
  <si>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</si>
  <si>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</si>
  <si>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</si>
  <si>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</si>
  <si>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</si>
  <si>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</si>
  <si>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</si>
  <si>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</si>
  <si>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</si>
  <si>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</si>
  <si>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</si>
  <si>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</si>
  <si>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</si>
  <si>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</si>
  <si>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</si>
  <si>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</si>
  <si>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</si>
  <si>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</si>
  <si>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</si>
  <si>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</si>
  <si>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</si>
  <si>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</si>
  <si>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</si>
  <si>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</si>
  <si>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</si>
  <si>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</si>
  <si>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</si>
  <si>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</si>
  <si>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</si>
  <si>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</si>
  <si>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</si>
  <si>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</si>
  <si>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</si>
  <si>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</si>
  <si>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</si>
  <si>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</si>
  <si>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</si>
  <si>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</si>
  <si>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</si>
  <si>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</si>
  <si>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</si>
  <si>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</si>
  <si>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</si>
  <si>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</si>
  <si>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</si>
  <si>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</si>
  <si>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</si>
  <si>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</si>
  <si>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</si>
  <si>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</si>
  <si>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</si>
  <si>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</si>
  <si>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</si>
  <si>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</si>
  <si>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</si>
  <si>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</si>
  <si>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</si>
  <si>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</si>
  <si>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</si>
  <si>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</si>
  <si>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</si>
  <si>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</si>
  <si>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</si>
  <si>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</si>
  <si>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</si>
  <si>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</si>
  <si>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</si>
  <si>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</si>
  <si>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</si>
  <si>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</si>
  <si>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</si>
  <si>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</si>
  <si>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</si>
  <si>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</si>
  <si>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</si>
  <si>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</si>
  <si>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</si>
  <si>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</si>
  <si>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</si>
  <si>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</si>
  <si>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</si>
  <si>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</si>
  <si>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</si>
  <si>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</si>
  <si>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</si>
  <si>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</si>
  <si>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</si>
  <si>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</si>
  <si>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</si>
  <si>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</si>
  <si>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</si>
  <si>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</si>
  <si>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</si>
  <si>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</si>
  <si>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</si>
  <si>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</si>
  <si>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</si>
  <si>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</si>
  <si>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</si>
  <si>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</si>
  <si>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</si>
  <si>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</si>
  <si>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</si>
  <si>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</si>
  <si>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</si>
  <si>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</si>
  <si>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</si>
  <si>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</si>
  <si>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</si>
  <si>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</si>
  <si>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</si>
  <si>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</si>
  <si>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</si>
  <si>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</si>
  <si>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</si>
  <si>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</si>
  <si>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</si>
  <si>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</si>
  <si>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</si>
  <si>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</si>
  <si>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</si>
  <si>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</si>
  <si>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</si>
  <si>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</si>
  <si>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</si>
  <si>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</si>
  <si>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</si>
  <si>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</si>
  <si>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</si>
  <si>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</si>
  <si>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</si>
  <si>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</si>
  <si>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</si>
  <si>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</si>
  <si>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</si>
  <si>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</si>
  <si>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</si>
  <si>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</si>
  <si>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</si>
  <si>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</si>
  <si>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</si>
  <si>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</si>
  <si>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</si>
  <si>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</si>
  <si>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</si>
  <si>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</si>
  <si>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</si>
  <si>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</si>
  <si>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</si>
  <si>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</si>
  <si>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</si>
  <si>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</si>
  <si>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</si>
  <si>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</si>
  <si>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</si>
  <si>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</si>
  <si>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</si>
  <si>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</si>
  <si>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</si>
  <si>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</si>
  <si>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</si>
  <si>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</si>
  <si>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</si>
  <si>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</si>
  <si>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</si>
  <si>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</si>
  <si>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</si>
  <si>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</si>
  <si>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</si>
  <si>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</si>
  <si>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</si>
  <si>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</si>
  <si>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</si>
  <si>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</si>
  <si>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</si>
  <si>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</si>
  <si>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</si>
  <si>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</si>
  <si>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</si>
  <si>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</si>
  <si>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</si>
  <si>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</si>
  <si>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</si>
  <si>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</si>
  <si>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</si>
  <si>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</si>
  <si>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</si>
  <si>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</si>
  <si>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</si>
  <si>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</si>
  <si>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</si>
  <si>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</si>
  <si>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</si>
  <si>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</si>
  <si>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</si>
  <si>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</si>
  <si>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</si>
  <si>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</si>
  <si>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</si>
  <si>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</si>
  <si>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</si>
  <si>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</si>
  <si>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</si>
  <si>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</si>
  <si>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</si>
  <si>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</si>
  <si>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</si>
  <si>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</si>
  <si>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</si>
  <si>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</si>
  <si>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</si>
  <si>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</si>
  <si>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</si>
  <si>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</si>
  <si>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</si>
  <si>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</si>
  <si>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</si>
  <si>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</si>
  <si>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</si>
  <si>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</si>
  <si>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</si>
  <si>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</si>
  <si>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</si>
  <si>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</si>
  <si>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</si>
  <si>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</si>
  <si>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</si>
  <si>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</si>
  <si>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</si>
  <si>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</si>
  <si>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</si>
  <si>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</si>
  <si>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</si>
  <si>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</si>
  <si>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</si>
  <si>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</si>
  <si>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</si>
  <si>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</si>
  <si>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</si>
  <si>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</si>
  <si>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</si>
  <si>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</si>
  <si>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</si>
  <si>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</si>
  <si>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</si>
  <si>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</si>
  <si>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</si>
  <si>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</si>
  <si>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</si>
  <si>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</si>
  <si>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</si>
  <si>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</si>
  <si>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</si>
  <si>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</si>
  <si>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</si>
  <si>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</si>
  <si>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</si>
  <si>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</si>
  <si>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</si>
  <si>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</si>
  <si>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</si>
  <si>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</si>
  <si>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</si>
  <si>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</si>
  <si>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</si>
  <si>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</si>
  <si>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</si>
  <si>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</si>
  <si>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</si>
  <si>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</si>
  <si>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</si>
  <si>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</si>
  <si>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</si>
  <si>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</si>
  <si>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</si>
  <si>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</si>
  <si>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</si>
  <si>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</si>
  <si>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</si>
  <si>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</si>
  <si>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</si>
  <si>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</si>
  <si>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</si>
  <si>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</si>
  <si>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</si>
  <si>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</si>
  <si>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</si>
  <si>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</si>
  <si>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</si>
  <si>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</si>
  <si>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</si>
  <si>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</si>
  <si>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</si>
  <si>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</si>
  <si>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</si>
  <si>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</si>
  <si>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</si>
  <si>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</si>
  <si>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</si>
  <si>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</si>
  <si>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</si>
  <si>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</si>
  <si>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</si>
  <si>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</si>
  <si>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</si>
  <si>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</si>
  <si>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</si>
  <si>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</si>
  <si>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</si>
  <si>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</si>
  <si>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</si>
  <si>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</si>
  <si>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</si>
  <si>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</si>
  <si>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</si>
  <si>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</si>
  <si>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</si>
  <si>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</si>
  <si>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</si>
  <si>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</si>
  <si>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</si>
  <si>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</si>
  <si>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</si>
  <si>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</si>
  <si>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</si>
  <si>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</si>
  <si>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</si>
  <si>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</si>
  <si>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</si>
  <si>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</si>
  <si>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</si>
  <si>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</si>
  <si>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</si>
  <si>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</si>
  <si>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</si>
  <si>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</si>
  <si>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</si>
  <si>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</si>
  <si>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</si>
  <si>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</si>
  <si>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</si>
  <si>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</si>
  <si>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</si>
  <si>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</si>
  <si>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</si>
  <si>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</si>
  <si>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</si>
  <si>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</si>
  <si>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</si>
  <si>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</si>
  <si>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</si>
  <si>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</si>
  <si>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</si>
  <si>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</si>
  <si>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</si>
  <si>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</si>
  <si>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</si>
  <si>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</si>
  <si>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</si>
  <si>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</si>
  <si>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</si>
  <si>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</si>
  <si>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</si>
  <si>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</si>
  <si>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</si>
  <si>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</si>
  <si>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</si>
  <si>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</si>
  <si>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</si>
  <si>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</si>
  <si>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</si>
  <si>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</si>
  <si>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</si>
  <si>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</si>
  <si>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</si>
  <si>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</si>
  <si>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</si>
  <si>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</si>
  <si>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</si>
  <si>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</si>
  <si>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</si>
  <si>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</si>
  <si>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</si>
  <si>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</si>
  <si>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</si>
  <si>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</si>
  <si>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</si>
  <si>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</si>
  <si>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</si>
  <si>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</si>
  <si>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</si>
  <si>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</si>
  <si>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</si>
  <si>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</si>
  <si>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</si>
  <si>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</si>
  <si>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</si>
  <si>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</si>
  <si>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</si>
  <si>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</si>
  <si>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</si>
  <si>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</si>
  <si>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</si>
  <si>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</si>
  <si>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</si>
  <si>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</si>
  <si>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</si>
  <si>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</si>
  <si>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</si>
  <si>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</si>
  <si>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</si>
  <si>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</si>
  <si>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</si>
  <si>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</si>
  <si>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</si>
  <si>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</si>
  <si>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</si>
  <si>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</si>
  <si>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</si>
  <si>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</si>
  <si>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</si>
  <si>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</si>
  <si>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</si>
  <si>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</si>
  <si>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</si>
  <si>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</si>
  <si>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</si>
  <si>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</si>
  <si>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</si>
  <si>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</si>
  <si>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</si>
  <si>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</si>
  <si>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</si>
  <si>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</si>
  <si>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</si>
  <si>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</si>
  <si>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</si>
  <si>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</si>
  <si>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</si>
  <si>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</si>
  <si>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</si>
  <si>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</si>
  <si>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</si>
  <si>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</si>
  <si>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</si>
  <si>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</si>
  <si>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</si>
  <si>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</si>
  <si>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</si>
  <si>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</si>
  <si>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</si>
  <si>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</si>
  <si>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</si>
  <si>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</si>
  <si>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</si>
  <si>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</si>
  <si>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</si>
  <si>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</si>
  <si>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</si>
  <si>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</si>
  <si>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</si>
  <si>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</si>
  <si>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</si>
  <si>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</si>
  <si>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</si>
  <si>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</si>
  <si>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</si>
  <si>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</si>
  <si>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</si>
  <si>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</si>
  <si>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</si>
  <si>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</si>
  <si>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</si>
  <si>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</si>
  <si>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</si>
  <si>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</si>
  <si>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</si>
  <si>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</si>
  <si>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</si>
  <si>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</si>
  <si>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</si>
  <si>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</si>
  <si>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</si>
  <si>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</si>
  <si>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</si>
  <si>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</si>
  <si>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</si>
  <si>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</si>
  <si>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</si>
  <si>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</si>
  <si>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</si>
  <si>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</si>
  <si>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</si>
  <si>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</si>
  <si>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</si>
  <si>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</si>
  <si>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</si>
  <si>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</si>
  <si>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</si>
  <si>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</si>
  <si>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</si>
  <si>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</si>
  <si>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</si>
  <si>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</si>
  <si>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</si>
  <si>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</si>
  <si>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</si>
  <si>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</si>
  <si>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</si>
  <si>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</si>
  <si>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</si>
  <si>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</si>
  <si>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</si>
  <si>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</si>
  <si>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</si>
  <si>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</si>
  <si>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</si>
  <si>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</si>
  <si>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</si>
  <si>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</si>
  <si>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</si>
  <si>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</si>
  <si>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</si>
  <si>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</si>
  <si>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</si>
  <si>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</si>
  <si>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</si>
  <si>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</si>
  <si>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</si>
  <si>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</si>
  <si>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</si>
  <si>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</si>
  <si>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</si>
  <si>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</si>
  <si>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</si>
  <si>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</si>
  <si>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</si>
  <si>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</si>
  <si>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</si>
  <si>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</si>
  <si>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</si>
  <si>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</si>
  <si>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</si>
  <si>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</si>
  <si>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</si>
  <si>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</si>
  <si>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</si>
  <si>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</si>
  <si>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</si>
  <si>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</si>
  <si>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</si>
  <si>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</si>
  <si>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</si>
  <si>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</si>
  <si>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</si>
  <si>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</si>
  <si>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</si>
  <si>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</si>
  <si>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</si>
  <si>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</si>
  <si>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</si>
  <si>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</si>
  <si>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</si>
  <si>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</si>
  <si>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</si>
  <si>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</si>
  <si>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</si>
  <si>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</si>
  <si>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</si>
  <si>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</si>
  <si>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</si>
  <si>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</si>
  <si>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</si>
  <si>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</si>
  <si>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</si>
  <si>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</si>
  <si>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</si>
  <si>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</si>
  <si>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</si>
  <si>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</si>
  <si>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</si>
  <si>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</si>
  <si>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</si>
  <si>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</si>
  <si>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</si>
  <si>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</si>
  <si>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</si>
  <si>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</si>
  <si>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</si>
  <si>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</si>
  <si>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</si>
  <si>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</si>
  <si>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</si>
  <si>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</si>
  <si>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</si>
  <si>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</si>
  <si>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</si>
  <si>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</si>
  <si>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</si>
  <si>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</si>
  <si>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</si>
  <si>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</si>
  <si>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</si>
  <si>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</si>
  <si>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</si>
  <si>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</si>
  <si>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</si>
  <si>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</si>
  <si>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</si>
  <si>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</si>
  <si>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</si>
  <si>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</si>
  <si>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</si>
  <si>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</si>
  <si>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</si>
  <si>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</si>
  <si>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</si>
  <si>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</si>
  <si>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</si>
  <si>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</si>
  <si>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</si>
  <si>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</si>
  <si>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</si>
  <si>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</si>
  <si>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</si>
  <si>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</si>
  <si>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</si>
  <si>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</si>
  <si>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</si>
  <si>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</si>
  <si>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</si>
  <si>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</si>
  <si>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</si>
  <si>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</si>
  <si>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</si>
  <si>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</si>
  <si>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</si>
  <si>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</si>
  <si>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</si>
  <si>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</si>
  <si>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</si>
  <si>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</si>
  <si>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</si>
  <si>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</si>
  <si>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</si>
  <si>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</si>
  <si>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</si>
  <si>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</si>
  <si>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</si>
  <si>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</si>
  <si>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</si>
  <si>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</si>
  <si>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</si>
  <si>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</si>
  <si>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</si>
  <si>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</si>
  <si>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</si>
  <si>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</si>
  <si>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</si>
  <si>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</si>
  <si>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</si>
  <si>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</si>
  <si>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</si>
  <si>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</si>
  <si>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</si>
  <si>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</si>
  <si>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</si>
  <si>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</si>
  <si>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</si>
  <si>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</si>
  <si>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</si>
  <si>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</si>
  <si>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</si>
  <si>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</si>
  <si>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</si>
  <si>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</si>
  <si>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</si>
  <si>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</si>
  <si>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</si>
  <si>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</si>
  <si>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</si>
  <si>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</si>
  <si>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</si>
  <si>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</si>
  <si>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</si>
  <si>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</si>
  <si>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</si>
  <si>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</si>
  <si>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</si>
  <si>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</si>
  <si>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</si>
  <si>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</si>
  <si>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</si>
  <si>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</si>
  <si>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</si>
  <si>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</si>
  <si>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</si>
  <si>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</si>
  <si>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</si>
  <si>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</si>
  <si>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</si>
  <si>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</si>
  <si>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</si>
  <si>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</si>
  <si>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</si>
  <si>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</si>
  <si>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</si>
  <si>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</si>
  <si>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</si>
  <si>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</si>
  <si>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</si>
  <si>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</si>
  <si>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</si>
  <si>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</si>
  <si>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</si>
  <si>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</si>
  <si>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</si>
  <si>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</si>
  <si>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</si>
  <si>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</si>
  <si>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</si>
  <si>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</si>
  <si>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</si>
  <si>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</si>
  <si>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</si>
  <si>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</si>
  <si>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</si>
  <si>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</si>
  <si>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</si>
  <si>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</si>
  <si>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</si>
  <si>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</si>
  <si>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</si>
  <si>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</si>
  <si>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</si>
  <si>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</si>
  <si>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</si>
  <si>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</si>
  <si>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</si>
  <si>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</si>
  <si>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</si>
  <si>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</si>
  <si>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</si>
  <si>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</si>
  <si>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</si>
  <si>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</si>
  <si>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</si>
  <si>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</si>
  <si>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</si>
  <si>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</si>
  <si>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</si>
  <si>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</si>
  <si>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</si>
  <si>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</si>
  <si>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</si>
  <si>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</si>
  <si>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</si>
  <si>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</si>
  <si>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</si>
  <si>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</si>
  <si>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</si>
  <si>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</si>
  <si>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</si>
  <si>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</si>
  <si>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</si>
  <si>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</si>
  <si>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</si>
  <si>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</si>
  <si>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</si>
  <si>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</si>
  <si>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</si>
  <si>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</si>
  <si>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</si>
  <si>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</si>
  <si>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</si>
  <si>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</si>
  <si>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</si>
  <si>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</si>
  <si>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</si>
  <si>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</si>
  <si>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</si>
  <si>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</si>
  <si>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</si>
  <si>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</si>
  <si>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</si>
  <si>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</si>
  <si>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</si>
  <si>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</si>
  <si>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</si>
  <si>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</si>
  <si>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</si>
  <si>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</si>
  <si>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</si>
  <si>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</si>
  <si>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</si>
  <si>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</si>
  <si>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</si>
  <si>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</si>
  <si>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</si>
  <si>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</si>
  <si>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</si>
  <si>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</si>
  <si>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</si>
  <si>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</si>
  <si>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</si>
  <si>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</si>
  <si>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</si>
  <si>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</si>
  <si>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</si>
  <si>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</si>
  <si>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</si>
  <si>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</si>
  <si>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</si>
  <si>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</si>
  <si>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</si>
  <si>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</si>
  <si>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</si>
  <si>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</si>
  <si>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</si>
  <si>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</si>
  <si>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</si>
  <si>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</si>
  <si>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</si>
  <si>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</si>
  <si>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</si>
  <si>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</si>
  <si>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</si>
  <si>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</si>
  <si>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</si>
  <si>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</si>
  <si>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</si>
  <si>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</si>
  <si>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</si>
  <si>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</si>
  <si>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</si>
  <si>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</si>
  <si>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</si>
  <si>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</si>
  <si>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</si>
  <si>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</si>
  <si>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</si>
  <si>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</si>
  <si>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</si>
  <si>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</si>
  <si>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</si>
  <si>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</si>
  <si>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</si>
  <si>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</si>
  <si>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</si>
  <si>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</si>
  <si>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</si>
  <si>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</si>
  <si>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</si>
  <si>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</si>
  <si>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</si>
  <si>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</si>
  <si>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</si>
  <si>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</si>
  <si>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</si>
  <si>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</si>
  <si>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</si>
  <si>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</si>
  <si>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</si>
  <si>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</si>
  <si>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</si>
  <si>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</si>
  <si>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</si>
  <si>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</si>
  <si>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</si>
  <si>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</si>
  <si>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</si>
  <si>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</si>
  <si>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</si>
  <si>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</si>
  <si>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</si>
  <si>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</si>
  <si>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</si>
  <si>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</si>
  <si>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</si>
  <si>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</si>
  <si>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</si>
  <si>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</si>
  <si>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</si>
  <si>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</si>
  <si>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</si>
  <si>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</si>
  <si>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</si>
  <si>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</si>
  <si>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</si>
  <si>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</si>
  <si>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</si>
  <si>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</si>
  <si>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</si>
  <si>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</si>
  <si>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</si>
  <si>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</si>
  <si>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</si>
  <si>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</si>
  <si>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</si>
  <si>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</si>
  <si>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</si>
  <si>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</si>
  <si>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</si>
  <si>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</si>
  <si>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</si>
  <si>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</si>
  <si>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</si>
  <si>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</si>
  <si>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</si>
  <si>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</si>
  <si>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</si>
  <si>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</si>
  <si>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</si>
  <si>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</si>
  <si>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</si>
  <si>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</si>
  <si>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</si>
  <si>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</si>
  <si>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</si>
  <si>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</si>
  <si>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</si>
  <si>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</si>
  <si>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</si>
  <si>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</si>
  <si>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</si>
  <si>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</si>
  <si>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</si>
  <si>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</si>
  <si>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</si>
  <si>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</si>
  <si>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</si>
  <si>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</si>
  <si>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</si>
  <si>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</si>
  <si>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</si>
  <si>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</si>
  <si>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</si>
  <si>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</si>
  <si>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</si>
  <si>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</si>
  <si>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</si>
  <si>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</si>
  <si>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</si>
  <si>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</si>
  <si>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</si>
  <si>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</si>
  <si>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</si>
  <si>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</si>
  <si>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</si>
  <si>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</si>
  <si>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</si>
  <si>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</si>
  <si>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</si>
  <si>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</si>
  <si>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</si>
  <si>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</si>
  <si>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</si>
  <si>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</si>
  <si>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</si>
  <si>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</si>
  <si>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</si>
  <si>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</si>
  <si>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</si>
  <si>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</si>
  <si>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</si>
  <si>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</si>
  <si>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</si>
  <si>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</si>
  <si>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</si>
  <si>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</si>
  <si>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</si>
  <si>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</si>
  <si>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</si>
  <si>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</si>
  <si>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</si>
  <si>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</si>
  <si>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</si>
  <si>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</si>
  <si>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</si>
  <si>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</si>
  <si>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</si>
  <si>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</si>
  <si>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</si>
  <si>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</si>
  <si>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</si>
  <si>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</si>
  <si>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</si>
  <si>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</si>
  <si>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</si>
  <si>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</si>
  <si>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</si>
  <si>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</si>
  <si>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</si>
  <si>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</si>
  <si>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</si>
  <si>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</si>
  <si>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</si>
  <si>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</si>
  <si>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</si>
  <si>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</si>
  <si>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</si>
  <si>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</si>
  <si>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</si>
  <si>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</si>
  <si>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</si>
  <si>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</si>
  <si>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</si>
  <si>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</si>
  <si>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</si>
  <si>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</si>
  <si>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</si>
  <si>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</si>
  <si>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</si>
  <si>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</si>
  <si>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</si>
  <si>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</si>
  <si>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</si>
  <si>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</si>
  <si>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</si>
  <si>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</si>
  <si>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</si>
  <si>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</si>
  <si>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</si>
  <si>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</si>
  <si>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</si>
  <si>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</si>
  <si>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</si>
  <si>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</si>
  <si>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</si>
  <si>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</si>
  <si>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</si>
  <si>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</si>
  <si>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</si>
  <si>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</si>
  <si>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</si>
  <si>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</si>
  <si>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</si>
  <si>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</si>
  <si>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</si>
  <si>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</si>
  <si>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</si>
  <si>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</si>
  <si>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</si>
  <si>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</si>
  <si>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</si>
  <si>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</si>
  <si>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</si>
  <si>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</si>
  <si>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</si>
  <si>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</si>
  <si>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</si>
  <si>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</si>
  <si>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</si>
  <si>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</si>
  <si>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</si>
  <si>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</si>
  <si>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</si>
  <si>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</si>
  <si>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</si>
  <si>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</si>
  <si>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</si>
  <si>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</si>
  <si>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</si>
  <si>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</si>
  <si>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</si>
  <si>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</si>
  <si>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</si>
  <si>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</si>
  <si>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</si>
  <si>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</si>
  <si>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</si>
  <si>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</si>
  <si>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</si>
  <si>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</si>
  <si>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</si>
  <si>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</si>
  <si>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</si>
  <si>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</si>
  <si>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</si>
  <si>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</si>
  <si>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</si>
  <si>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</si>
  <si>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</si>
  <si>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</si>
  <si>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</si>
  <si>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</si>
  <si>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</si>
  <si>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</si>
  <si>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</si>
  <si>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</si>
  <si>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</si>
  <si>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</si>
  <si>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</si>
  <si>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</si>
  <si>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</si>
  <si>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</si>
  <si>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</si>
  <si>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</si>
  <si>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</si>
  <si>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</si>
  <si>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</si>
  <si>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</si>
  <si>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</si>
  <si>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</si>
  <si>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</si>
  <si>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</si>
  <si>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</si>
  <si>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</si>
  <si>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</si>
  <si>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</si>
  <si>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</si>
  <si>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</si>
  <si>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</si>
  <si>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</si>
  <si>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</si>
  <si>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</si>
  <si>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</si>
  <si>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</si>
  <si>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</si>
  <si>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</si>
  <si>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</si>
  <si>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</si>
  <si>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</si>
  <si>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</si>
  <si>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</si>
  <si>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</si>
  <si>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</si>
  <si>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</si>
  <si>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</si>
  <si>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</si>
  <si>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</si>
  <si>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</si>
  <si>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</si>
  <si>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</si>
  <si>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</si>
  <si>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</si>
  <si>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</si>
  <si>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</si>
  <si>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</si>
  <si>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</si>
  <si>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</si>
  <si>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</si>
  <si>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</si>
  <si>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</si>
  <si>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</si>
  <si>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</si>
  <si>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</si>
  <si>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</si>
  <si>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</si>
  <si>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</si>
  <si>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</si>
  <si>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</si>
  <si>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</si>
  <si>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</si>
  <si>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</si>
  <si>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</si>
  <si>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</si>
  <si>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</si>
  <si>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</si>
  <si>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</si>
  <si>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</si>
  <si>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</si>
  <si>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</si>
  <si>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</si>
  <si>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</si>
  <si>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</si>
  <si>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</si>
  <si>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</si>
  <si>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</si>
  <si>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</si>
  <si>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</si>
  <si>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</si>
  <si>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</si>
  <si>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</si>
  <si>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</si>
  <si>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</si>
  <si>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SPECIJALNA BOLNICA ZA PLUĆNE BOLESTI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</si>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</sst>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7347355.9100000011</v>
      </c>
      <c r="D2" s="7">
        <f>'PR-RAS'!E6</f>
        <v>7621035.3500000006</v>
      </c>
      <c r="E2" s="7">
        <v>0</v>
      </c>
      <c r="F2" s="7">
        <v>0</v>
      </c>
      <c r="G2" s="8">
        <f t="shared" ref="G2:G274" si="0">(B2/1000)*(C2*1+D2*2)</f>
        <v>22589.426610000002</v>
      </c>
      <c r="H2" s="8">
        <f t="shared" ref="H2:H274" si="1">ABS(C2-ROUND(C2,0))+ABS(D2-ROUND(D2,0))</f>
        <v>0.43999999947845936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377930.88</v>
      </c>
      <c r="D45" s="2">
        <f>'PR-RAS'!E49</f>
        <v>338877.4</v>
      </c>
      <c r="E45" s="2">
        <v>0</v>
      </c>
      <c r="F45" s="2">
        <v>0</v>
      </c>
      <c r="G45" s="3">
        <f t="shared" si="0"/>
        <v>46450.169920000008</v>
      </c>
      <c r="H45" s="3">
        <f t="shared" si="1"/>
        <v>0.52000000001862645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377930.88</v>
      </c>
      <c r="D57" s="2">
        <f>'PR-RAS'!E61</f>
        <v>338877.4</v>
      </c>
      <c r="E57" s="2">
        <v>0</v>
      </c>
      <c r="F57" s="2">
        <v>0</v>
      </c>
      <c r="G57" s="3">
        <f t="shared" si="0"/>
        <v>59118.398080000014</v>
      </c>
      <c r="H57" s="3">
        <f t="shared" si="1"/>
        <v>0.52000000001862645</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377930.88</v>
      </c>
      <c r="D58" s="2">
        <f>'PR-RAS'!E62</f>
        <v>338877.4</v>
      </c>
      <c r="E58" s="2">
        <v>0</v>
      </c>
      <c r="F58" s="2">
        <v>0</v>
      </c>
      <c r="G58" s="3">
        <f t="shared" si="0"/>
        <v>60174.083760000009</v>
      </c>
      <c r="H58" s="3">
        <f t="shared" si="1"/>
        <v>0.52000000001862645</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712279.82</v>
      </c>
      <c r="D102" s="2">
        <f>'PR-RAS'!E106</f>
        <v>786064.74</v>
      </c>
      <c r="E102" s="2">
        <v>0</v>
      </c>
      <c r="F102" s="2">
        <v>0</v>
      </c>
      <c r="G102" s="3">
        <f t="shared" si="0"/>
        <v>230725.33929999999</v>
      </c>
      <c r="H102" s="3">
        <f t="shared" si="1"/>
        <v>0.44000000006053597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712279.82</v>
      </c>
      <c r="D108" s="2">
        <f>'PR-RAS'!E112</f>
        <v>786064.74</v>
      </c>
      <c r="E108" s="2">
        <v>0</v>
      </c>
      <c r="F108" s="2">
        <v>0</v>
      </c>
      <c r="G108" s="3">
        <f t="shared" si="0"/>
        <v>244431.79509999999</v>
      </c>
      <c r="H108" s="3">
        <f t="shared" si="1"/>
        <v>0.44000000006053597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712279.82</v>
      </c>
      <c r="D113" s="2">
        <f>'PR-RAS'!E117</f>
        <v>786064.74</v>
      </c>
      <c r="E113" s="2">
        <v>0</v>
      </c>
      <c r="F113" s="2">
        <v>0</v>
      </c>
      <c r="G113" s="3">
        <f t="shared" si="0"/>
        <v>255853.84159999999</v>
      </c>
      <c r="H113" s="3">
        <f t="shared" si="1"/>
        <v>0.44000000006053597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20609.61</v>
      </c>
      <c r="D121" s="2">
        <f>'PR-RAS'!E125</f>
        <v>16831.39</v>
      </c>
      <c r="E121" s="2">
        <v>0</v>
      </c>
      <c r="F121" s="2">
        <v>0</v>
      </c>
      <c r="G121" s="3">
        <f t="shared" si="0"/>
        <v>6512.6867999999995</v>
      </c>
      <c r="H121" s="3">
        <f t="shared" si="1"/>
        <v>0.77999999999883585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17464.11</v>
      </c>
      <c r="D122" s="2">
        <f>'PR-RAS'!E126</f>
        <v>11660.51</v>
      </c>
      <c r="E122" s="2">
        <v>0</v>
      </c>
      <c r="F122" s="2">
        <v>0</v>
      </c>
      <c r="G122" s="3">
        <f t="shared" si="0"/>
        <v>4935.0007300000007</v>
      </c>
      <c r="H122" s="3">
        <f t="shared" si="1"/>
        <v>0.6000000000003638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17464.11</v>
      </c>
      <c r="D124" s="2">
        <f>'PR-RAS'!E128</f>
        <v>11660.51</v>
      </c>
      <c r="E124" s="2">
        <v>0</v>
      </c>
      <c r="F124" s="2">
        <v>0</v>
      </c>
      <c r="G124" s="3">
        <f t="shared" si="0"/>
        <v>5016.5709900000002</v>
      </c>
      <c r="H124" s="3">
        <f t="shared" si="1"/>
        <v>0.6000000000003638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3145.5</v>
      </c>
      <c r="D125" s="2">
        <f>'PR-RAS'!E129</f>
        <v>5170.88</v>
      </c>
      <c r="E125" s="2">
        <v>0</v>
      </c>
      <c r="F125" s="2">
        <v>0</v>
      </c>
      <c r="G125" s="3">
        <f t="shared" si="0"/>
        <v>1672.4202399999999</v>
      </c>
      <c r="H125" s="3">
        <f t="shared" si="1"/>
        <v>0.61999999999989086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3145.5</v>
      </c>
      <c r="D126" s="2">
        <f>'PR-RAS'!E130</f>
        <v>5170.88</v>
      </c>
      <c r="E126" s="2">
        <v>0</v>
      </c>
      <c r="F126" s="2">
        <v>0</v>
      </c>
      <c r="G126" s="3">
        <f t="shared" si="0"/>
        <v>1685.9075</v>
      </c>
      <c r="H126" s="3">
        <f t="shared" si="1"/>
        <v>0.61999999999989086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6228758.1400000006</v>
      </c>
      <c r="D130" s="2">
        <f>'PR-RAS'!E134</f>
        <v>6476715.4800000004</v>
      </c>
      <c r="E130" s="2">
        <v>0</v>
      </c>
      <c r="F130" s="2">
        <v>0</v>
      </c>
      <c r="G130" s="3">
        <f t="shared" si="0"/>
        <v>2474502.3939000005</v>
      </c>
      <c r="H130" s="3">
        <f t="shared" si="1"/>
        <v>0.62000000104308128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1630229.1</v>
      </c>
      <c r="D131" s="2">
        <f>'PR-RAS'!E135</f>
        <v>954539.79</v>
      </c>
      <c r="E131" s="2">
        <v>0</v>
      </c>
      <c r="F131" s="2">
        <v>0</v>
      </c>
      <c r="G131" s="3">
        <f t="shared" si="0"/>
        <v>460110.12840000005</v>
      </c>
      <c r="H131" s="3">
        <f t="shared" si="1"/>
        <v>0.31000000005587935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786354.1</v>
      </c>
      <c r="D132" s="2">
        <f>'PR-RAS'!E136</f>
        <v>939771.05</v>
      </c>
      <c r="E132" s="2">
        <v>0</v>
      </c>
      <c r="F132" s="2">
        <v>0</v>
      </c>
      <c r="G132" s="3">
        <f t="shared" si="0"/>
        <v>349232.40220000001</v>
      </c>
      <c r="H132" s="3">
        <f t="shared" si="1"/>
        <v>0.15000000002328306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843875</v>
      </c>
      <c r="D133" s="2">
        <f>'PR-RAS'!E137</f>
        <v>14768.74</v>
      </c>
      <c r="E133" s="2">
        <v>0</v>
      </c>
      <c r="F133" s="2">
        <v>0</v>
      </c>
      <c r="G133" s="3">
        <f t="shared" si="0"/>
        <v>115290.44736000001</v>
      </c>
      <c r="H133" s="3">
        <f t="shared" si="1"/>
        <v>0.26000000000021828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4598529.04</v>
      </c>
      <c r="D135" s="2">
        <f>'PR-RAS'!E139</f>
        <v>5522175.6900000004</v>
      </c>
      <c r="E135" s="2">
        <v>0</v>
      </c>
      <c r="F135" s="2">
        <v>0</v>
      </c>
      <c r="G135" s="3">
        <f t="shared" si="0"/>
        <v>2096145.9762800003</v>
      </c>
      <c r="H135" s="3">
        <f t="shared" si="1"/>
        <v>0.34999999962747097</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7777.46</v>
      </c>
      <c r="D136" s="2">
        <f>'PR-RAS'!E140</f>
        <v>2546.34</v>
      </c>
      <c r="E136" s="2">
        <v>0</v>
      </c>
      <c r="F136" s="2">
        <v>0</v>
      </c>
      <c r="G136" s="3">
        <f t="shared" si="0"/>
        <v>1737.4689000000001</v>
      </c>
      <c r="H136" s="3">
        <f t="shared" si="1"/>
        <v>0.8000000000001819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7777.46</v>
      </c>
      <c r="D147" s="2">
        <f>'PR-RAS'!E151</f>
        <v>2546.34</v>
      </c>
      <c r="E147" s="2">
        <v>0</v>
      </c>
      <c r="F147" s="2">
        <v>0</v>
      </c>
      <c r="G147" s="3">
        <f t="shared" si="0"/>
        <v>1879.0404399999998</v>
      </c>
      <c r="H147" s="3">
        <f t="shared" si="1"/>
        <v>0.8000000000001819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8185406.1699999999</v>
      </c>
      <c r="D148" s="2">
        <f>'PR-RAS'!E152</f>
        <v>9276234.6400000006</v>
      </c>
      <c r="E148" s="2">
        <v>0</v>
      </c>
      <c r="F148" s="2">
        <v>0</v>
      </c>
      <c r="G148" s="3">
        <f t="shared" si="0"/>
        <v>3930467.6911500003</v>
      </c>
      <c r="H148" s="3">
        <f t="shared" si="1"/>
        <v>0.52999999932944775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5695014.1299999999</v>
      </c>
      <c r="D149" s="2">
        <f>'PR-RAS'!E153</f>
        <v>6329613.3000000007</v>
      </c>
      <c r="E149" s="2">
        <v>0</v>
      </c>
      <c r="F149" s="2">
        <v>0</v>
      </c>
      <c r="G149" s="3">
        <f t="shared" si="0"/>
        <v>2716427.6280399999</v>
      </c>
      <c r="H149" s="3">
        <f t="shared" si="1"/>
        <v>0.43000000063329935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4796445.17</v>
      </c>
      <c r="D150" s="2">
        <f>'PR-RAS'!E154</f>
        <v>5318124.49</v>
      </c>
      <c r="E150" s="2">
        <v>0</v>
      </c>
      <c r="F150" s="2">
        <v>0</v>
      </c>
      <c r="G150" s="3">
        <f t="shared" si="0"/>
        <v>2299471.4283500002</v>
      </c>
      <c r="H150" s="3">
        <f t="shared" si="1"/>
        <v>0.66000000014901161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4275693.1500000004</v>
      </c>
      <c r="D151" s="2">
        <f>'PR-RAS'!E155</f>
        <v>4507562.59</v>
      </c>
      <c r="E151" s="2">
        <v>0</v>
      </c>
      <c r="F151" s="2">
        <v>0</v>
      </c>
      <c r="G151" s="3">
        <f t="shared" si="0"/>
        <v>1993622.7494999999</v>
      </c>
      <c r="H151" s="3">
        <f t="shared" si="1"/>
        <v>0.56000000052154064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1451.46</v>
      </c>
      <c r="D152" s="2">
        <f>'PR-RAS'!E156</f>
        <v>291</v>
      </c>
      <c r="E152" s="2">
        <v>0</v>
      </c>
      <c r="F152" s="2">
        <v>0</v>
      </c>
      <c r="G152" s="3">
        <f t="shared" si="0"/>
        <v>307.05246</v>
      </c>
      <c r="H152" s="3">
        <f t="shared" si="1"/>
        <v>0.46000000000003638</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519300.56</v>
      </c>
      <c r="D153" s="2">
        <f>'PR-RAS'!E157</f>
        <v>810270.9</v>
      </c>
      <c r="E153" s="2">
        <v>0</v>
      </c>
      <c r="F153" s="2">
        <v>0</v>
      </c>
      <c r="G153" s="3">
        <f t="shared" si="0"/>
        <v>325256.03871999995</v>
      </c>
      <c r="H153" s="3">
        <f t="shared" si="1"/>
        <v>0.53999999997904524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136415.32999999999</v>
      </c>
      <c r="D155" s="2">
        <f>'PR-RAS'!E159</f>
        <v>145240.49</v>
      </c>
      <c r="E155" s="2">
        <v>0</v>
      </c>
      <c r="F155" s="2">
        <v>0</v>
      </c>
      <c r="G155" s="3">
        <f t="shared" si="0"/>
        <v>65742.031739999991</v>
      </c>
      <c r="H155" s="3">
        <f t="shared" si="1"/>
        <v>0.81999999997788109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762153.63</v>
      </c>
      <c r="D156" s="2">
        <f>'PR-RAS'!E160</f>
        <v>866248.32</v>
      </c>
      <c r="E156" s="2">
        <v>0</v>
      </c>
      <c r="F156" s="2">
        <v>0</v>
      </c>
      <c r="G156" s="3">
        <f t="shared" si="0"/>
        <v>386670.79184999998</v>
      </c>
      <c r="H156" s="3">
        <f t="shared" si="1"/>
        <v>0.68999999994412065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761059.73</v>
      </c>
      <c r="D158" s="2">
        <f>'PR-RAS'!E162</f>
        <v>865432.37</v>
      </c>
      <c r="E158" s="2">
        <v>0</v>
      </c>
      <c r="F158" s="2">
        <v>0</v>
      </c>
      <c r="G158" s="3">
        <f t="shared" si="0"/>
        <v>391232.14178999997</v>
      </c>
      <c r="H158" s="3">
        <f t="shared" si="1"/>
        <v>0.64000000001396984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1093.9000000000001</v>
      </c>
      <c r="D159" s="2">
        <f>'PR-RAS'!E163</f>
        <v>815.95</v>
      </c>
      <c r="E159" s="2">
        <v>0</v>
      </c>
      <c r="F159" s="2">
        <v>0</v>
      </c>
      <c r="G159" s="3">
        <f t="shared" si="0"/>
        <v>430.67640000000006</v>
      </c>
      <c r="H159" s="3">
        <f t="shared" si="1"/>
        <v>0.14999999999986358</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2431628.19</v>
      </c>
      <c r="D160" s="2">
        <f>'PR-RAS'!E164</f>
        <v>2901283.88</v>
      </c>
      <c r="E160" s="2">
        <v>0</v>
      </c>
      <c r="F160" s="2">
        <v>0</v>
      </c>
      <c r="G160" s="3">
        <f t="shared" si="0"/>
        <v>1309237.1560499999</v>
      </c>
      <c r="H160" s="3">
        <f t="shared" si="1"/>
        <v>0.31000000005587935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127941.95</v>
      </c>
      <c r="D161" s="2">
        <f>'PR-RAS'!E165</f>
        <v>134386.57</v>
      </c>
      <c r="E161" s="2">
        <v>0</v>
      </c>
      <c r="F161" s="2">
        <v>0</v>
      </c>
      <c r="G161" s="3">
        <f t="shared" si="0"/>
        <v>63474.414400000009</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4092.1</v>
      </c>
      <c r="D162" s="2">
        <f>'PR-RAS'!E166</f>
        <v>2644.2</v>
      </c>
      <c r="E162" s="2">
        <v>0</v>
      </c>
      <c r="F162" s="2">
        <v>0</v>
      </c>
      <c r="G162" s="3">
        <f t="shared" si="0"/>
        <v>1510.2605000000001</v>
      </c>
      <c r="H162" s="3">
        <f t="shared" si="1"/>
        <v>0.29999999999972715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115949.73</v>
      </c>
      <c r="D163" s="2">
        <f>'PR-RAS'!E167</f>
        <v>117216.56</v>
      </c>
      <c r="E163" s="2">
        <v>0</v>
      </c>
      <c r="F163" s="2">
        <v>0</v>
      </c>
      <c r="G163" s="3">
        <f t="shared" si="0"/>
        <v>56762.021699999998</v>
      </c>
      <c r="H163" s="3">
        <f t="shared" si="1"/>
        <v>0.71000000000640284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7900.12</v>
      </c>
      <c r="D164" s="2">
        <f>'PR-RAS'!E168</f>
        <v>14525.81</v>
      </c>
      <c r="E164" s="2">
        <v>0</v>
      </c>
      <c r="F164" s="2">
        <v>0</v>
      </c>
      <c r="G164" s="3">
        <f t="shared" si="0"/>
        <v>6023.1336199999996</v>
      </c>
      <c r="H164" s="3">
        <f t="shared" si="1"/>
        <v>0.31000000000040018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1695050.28</v>
      </c>
      <c r="D166" s="2">
        <f>'PR-RAS'!E170</f>
        <v>431591.67999999999</v>
      </c>
      <c r="E166" s="2">
        <v>0</v>
      </c>
      <c r="F166" s="2">
        <v>0</v>
      </c>
      <c r="G166" s="3">
        <f t="shared" si="0"/>
        <v>422108.55060000002</v>
      </c>
      <c r="H166" s="3">
        <f t="shared" si="1"/>
        <v>0.6000000000349246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38500.75</v>
      </c>
      <c r="D167" s="2">
        <f>'PR-RAS'!E171</f>
        <v>51130.2</v>
      </c>
      <c r="E167" s="2">
        <v>0</v>
      </c>
      <c r="F167" s="2">
        <v>0</v>
      </c>
      <c r="G167" s="3">
        <f t="shared" si="0"/>
        <v>23366.350900000001</v>
      </c>
      <c r="H167" s="3">
        <f t="shared" si="1"/>
        <v>0.44999999999708962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1523458.39</v>
      </c>
      <c r="D168" s="2">
        <f>'PR-RAS'!E172</f>
        <v>240281.42</v>
      </c>
      <c r="E168" s="2">
        <v>0</v>
      </c>
      <c r="F168" s="2">
        <v>0</v>
      </c>
      <c r="G168" s="3">
        <f t="shared" si="0"/>
        <v>334671.54541000002</v>
      </c>
      <c r="H168" s="3">
        <f t="shared" si="1"/>
        <v>0.8099999999103602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104274.13</v>
      </c>
      <c r="D169" s="2">
        <f>'PR-RAS'!E173</f>
        <v>125902.23</v>
      </c>
      <c r="E169" s="2">
        <v>0</v>
      </c>
      <c r="F169" s="2">
        <v>0</v>
      </c>
      <c r="G169" s="3">
        <f t="shared" si="0"/>
        <v>59821.203119999998</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23408.32</v>
      </c>
      <c r="D170" s="2">
        <f>'PR-RAS'!E174</f>
        <v>10201.549999999999</v>
      </c>
      <c r="E170" s="2">
        <v>0</v>
      </c>
      <c r="F170" s="2">
        <v>0</v>
      </c>
      <c r="G170" s="3">
        <f t="shared" si="0"/>
        <v>7404.1299800000006</v>
      </c>
      <c r="H170" s="3">
        <f t="shared" si="1"/>
        <v>0.77000000000043656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3682.54</v>
      </c>
      <c r="D171" s="2">
        <f>'PR-RAS'!E175</f>
        <v>594.27</v>
      </c>
      <c r="E171" s="2">
        <v>0</v>
      </c>
      <c r="F171" s="2">
        <v>0</v>
      </c>
      <c r="G171" s="3">
        <f t="shared" si="0"/>
        <v>828.08360000000005</v>
      </c>
      <c r="H171" s="3">
        <f t="shared" si="1"/>
        <v>0.73000000000001819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1726.15</v>
      </c>
      <c r="D173" s="2">
        <f>'PR-RAS'!E177</f>
        <v>3482.01</v>
      </c>
      <c r="E173" s="2">
        <v>0</v>
      </c>
      <c r="F173" s="2">
        <v>0</v>
      </c>
      <c r="G173" s="3">
        <f t="shared" si="0"/>
        <v>1494.7092399999999</v>
      </c>
      <c r="H173" s="3">
        <f t="shared" si="1"/>
        <v>0.16000000000030923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475961.54</v>
      </c>
      <c r="D174" s="2">
        <f>'PR-RAS'!E178</f>
        <v>640518.07000000007</v>
      </c>
      <c r="E174" s="2">
        <v>0</v>
      </c>
      <c r="F174" s="2">
        <v>0</v>
      </c>
      <c r="G174" s="3">
        <f t="shared" si="0"/>
        <v>303960.59863999998</v>
      </c>
      <c r="H174" s="3">
        <f t="shared" si="1"/>
        <v>0.53000000008614734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41810.93</v>
      </c>
      <c r="D175" s="2">
        <f>'PR-RAS'!E179</f>
        <v>59665.21</v>
      </c>
      <c r="E175" s="2">
        <v>0</v>
      </c>
      <c r="F175" s="2">
        <v>0</v>
      </c>
      <c r="G175" s="3">
        <f t="shared" si="0"/>
        <v>28038.5949</v>
      </c>
      <c r="H175" s="3">
        <f t="shared" si="1"/>
        <v>0.27999999999883585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158009.57999999999</v>
      </c>
      <c r="D176" s="2">
        <f>'PR-RAS'!E180</f>
        <v>190453.77</v>
      </c>
      <c r="E176" s="2">
        <v>0</v>
      </c>
      <c r="F176" s="2">
        <v>0</v>
      </c>
      <c r="G176" s="3">
        <f t="shared" si="0"/>
        <v>94310.495999999999</v>
      </c>
      <c r="H176" s="3">
        <f t="shared" si="1"/>
        <v>0.65000000002328306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2368.6</v>
      </c>
      <c r="D177" s="2">
        <f>'PR-RAS'!E181</f>
        <v>2249.31</v>
      </c>
      <c r="E177" s="2">
        <v>0</v>
      </c>
      <c r="F177" s="2">
        <v>0</v>
      </c>
      <c r="G177" s="3">
        <f t="shared" si="0"/>
        <v>1208.6307199999999</v>
      </c>
      <c r="H177" s="3">
        <f t="shared" si="1"/>
        <v>0.71000000000003638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100582.34</v>
      </c>
      <c r="D178" s="2">
        <f>'PR-RAS'!E182</f>
        <v>104971.76</v>
      </c>
      <c r="E178" s="2">
        <v>0</v>
      </c>
      <c r="F178" s="2">
        <v>0</v>
      </c>
      <c r="G178" s="3">
        <f t="shared" si="0"/>
        <v>54963.077219999992</v>
      </c>
      <c r="H178" s="3">
        <f t="shared" si="1"/>
        <v>0.58000000000174623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28260.240000000002</v>
      </c>
      <c r="D179" s="2">
        <f>'PR-RAS'!E183</f>
        <v>34831.18</v>
      </c>
      <c r="E179" s="2">
        <v>0</v>
      </c>
      <c r="F179" s="2">
        <v>0</v>
      </c>
      <c r="G179" s="3">
        <f t="shared" si="0"/>
        <v>17430.2228</v>
      </c>
      <c r="H179" s="3">
        <f t="shared" si="1"/>
        <v>0.42000000000189175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73217.7</v>
      </c>
      <c r="D180" s="2">
        <f>'PR-RAS'!E184</f>
        <v>133980.76999999999</v>
      </c>
      <c r="E180" s="2">
        <v>0</v>
      </c>
      <c r="F180" s="2">
        <v>0</v>
      </c>
      <c r="G180" s="3">
        <f t="shared" si="0"/>
        <v>61071.083959999996</v>
      </c>
      <c r="H180" s="3">
        <f t="shared" si="1"/>
        <v>0.53000000001338776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52114.06</v>
      </c>
      <c r="D181" s="2">
        <f>'PR-RAS'!E185</f>
        <v>46541.11</v>
      </c>
      <c r="E181" s="2">
        <v>0</v>
      </c>
      <c r="F181" s="2">
        <v>0</v>
      </c>
      <c r="G181" s="3">
        <f t="shared" si="0"/>
        <v>26135.330399999999</v>
      </c>
      <c r="H181" s="3">
        <f t="shared" si="1"/>
        <v>0.16999999999825377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1300.2</v>
      </c>
      <c r="D182" s="2">
        <f>'PR-RAS'!E186</f>
        <v>39723.279999999999</v>
      </c>
      <c r="E182" s="2">
        <v>0</v>
      </c>
      <c r="F182" s="2">
        <v>0</v>
      </c>
      <c r="G182" s="3">
        <f t="shared" si="0"/>
        <v>14615.163559999999</v>
      </c>
      <c r="H182" s="3">
        <f t="shared" si="1"/>
        <v>0.47999999999888132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18297.89</v>
      </c>
      <c r="D183" s="2">
        <f>'PR-RAS'!E187</f>
        <v>28101.68</v>
      </c>
      <c r="E183" s="2">
        <v>0</v>
      </c>
      <c r="F183" s="2">
        <v>0</v>
      </c>
      <c r="G183" s="3">
        <f t="shared" si="0"/>
        <v>13559.227499999999</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1619823.16</v>
      </c>
      <c r="E185" s="2">
        <v>0</v>
      </c>
      <c r="F185" s="2">
        <v>0</v>
      </c>
      <c r="G185" s="3">
        <f t="shared" ref="G185:G189" si="6">(B185/1000)*(C185*1+D185*2)</f>
        <v>596094.92287999997</v>
      </c>
      <c r="H185" s="3">
        <f t="shared" ref="H185:H189" si="7">ABS(C185-ROUND(C185,0))+ABS(D185-ROUND(D185,0))</f>
        <v>0.15999999991618097</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1619823.16</v>
      </c>
      <c r="E186" s="2">
        <v>0</v>
      </c>
      <c r="F186" s="2">
        <v>0</v>
      </c>
      <c r="G186" s="3">
        <f t="shared" si="6"/>
        <v>599334.56919999991</v>
      </c>
      <c r="H186" s="3">
        <f t="shared" si="7"/>
        <v>0.15999999991618097</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132674.41999999998</v>
      </c>
      <c r="D190" s="2">
        <f>'PR-RAS'!E194</f>
        <v>74964.399999999994</v>
      </c>
      <c r="E190" s="2">
        <v>0</v>
      </c>
      <c r="F190" s="2">
        <v>0</v>
      </c>
      <c r="G190" s="3">
        <f t="shared" si="0"/>
        <v>53412.008579999994</v>
      </c>
      <c r="H190" s="3">
        <f t="shared" si="1"/>
        <v>0.81999999997788109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12521.24</v>
      </c>
      <c r="D191" s="2">
        <f>'PR-RAS'!E195</f>
        <v>12550.17</v>
      </c>
      <c r="E191" s="2">
        <v>0</v>
      </c>
      <c r="F191" s="2">
        <v>0</v>
      </c>
      <c r="G191" s="3">
        <f t="shared" si="0"/>
        <v>7148.1002000000008</v>
      </c>
      <c r="H191" s="3">
        <f t="shared" si="1"/>
        <v>0.40999999999985448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10334.67</v>
      </c>
      <c r="D192" s="2">
        <f>'PR-RAS'!E196</f>
        <v>10638.52</v>
      </c>
      <c r="E192" s="2">
        <v>0</v>
      </c>
      <c r="F192" s="2">
        <v>0</v>
      </c>
      <c r="G192" s="3">
        <f t="shared" si="0"/>
        <v>6037.8366100000003</v>
      </c>
      <c r="H192" s="3">
        <f t="shared" si="1"/>
        <v>0.80999999999949068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3263.91</v>
      </c>
      <c r="D193" s="2">
        <f>'PR-RAS'!E197</f>
        <v>855.79</v>
      </c>
      <c r="E193" s="2">
        <v>0</v>
      </c>
      <c r="F193" s="2">
        <v>0</v>
      </c>
      <c r="G193" s="3">
        <f t="shared" si="0"/>
        <v>955.29408000000001</v>
      </c>
      <c r="H193" s="3">
        <f t="shared" si="1"/>
        <v>0.3000000000001819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5945.78</v>
      </c>
      <c r="D194" s="2">
        <f>'PR-RAS'!E198</f>
        <v>1353.6</v>
      </c>
      <c r="E194" s="2">
        <v>0</v>
      </c>
      <c r="F194" s="2">
        <v>0</v>
      </c>
      <c r="G194" s="3">
        <f t="shared" si="0"/>
        <v>1670.02514</v>
      </c>
      <c r="H194" s="3">
        <f t="shared" si="1"/>
        <v>0.62000000000034561</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13142.04</v>
      </c>
      <c r="D195" s="2">
        <f>'PR-RAS'!E199</f>
        <v>5623.91</v>
      </c>
      <c r="E195" s="2">
        <v>0</v>
      </c>
      <c r="F195" s="2">
        <v>0</v>
      </c>
      <c r="G195" s="3">
        <f t="shared" si="0"/>
        <v>4731.6328400000002</v>
      </c>
      <c r="H195" s="3">
        <f t="shared" si="1"/>
        <v>0.13000000000101863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87466.78</v>
      </c>
      <c r="D196" s="2">
        <f>'PR-RAS'!E200</f>
        <v>43633.48</v>
      </c>
      <c r="E196" s="2">
        <v>0</v>
      </c>
      <c r="F196" s="2">
        <v>0</v>
      </c>
      <c r="G196" s="3">
        <f t="shared" si="0"/>
        <v>34073.079299999998</v>
      </c>
      <c r="H196" s="3">
        <f t="shared" si="1"/>
        <v>0.70000000000436557</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308.93</v>
      </c>
      <c r="E197" s="2">
        <v>0</v>
      </c>
      <c r="F197" s="2">
        <v>0</v>
      </c>
      <c r="G197" s="3">
        <f t="shared" si="0"/>
        <v>121.10056</v>
      </c>
      <c r="H197" s="3">
        <f t="shared" si="1"/>
        <v>6.9999999999993179E-2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56064.75</v>
      </c>
      <c r="D198" s="2">
        <f>'PR-RAS'!E202</f>
        <v>35739.46</v>
      </c>
      <c r="E198" s="2">
        <v>0</v>
      </c>
      <c r="F198" s="2">
        <v>0</v>
      </c>
      <c r="G198" s="3">
        <f t="shared" si="0"/>
        <v>25126.102989999999</v>
      </c>
      <c r="H198" s="3">
        <f t="shared" si="1"/>
        <v>0.70999999999912689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56064.75</v>
      </c>
      <c r="D212" s="2">
        <f>'PR-RAS'!E216</f>
        <v>35739.46</v>
      </c>
      <c r="E212" s="2">
        <v>0</v>
      </c>
      <c r="F212" s="2">
        <v>0</v>
      </c>
      <c r="G212" s="3">
        <f t="shared" si="0"/>
        <v>26911.714369999998</v>
      </c>
      <c r="H212" s="3">
        <f t="shared" si="1"/>
        <v>0.70999999999912689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2633.57</v>
      </c>
      <c r="D213" s="2">
        <f>'PR-RAS'!E217</f>
        <v>3114.87</v>
      </c>
      <c r="E213" s="2">
        <v>0</v>
      </c>
      <c r="F213" s="2">
        <v>0</v>
      </c>
      <c r="G213" s="3">
        <f t="shared" si="0"/>
        <v>1879.0217199999997</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53431.18</v>
      </c>
      <c r="D215" s="2">
        <f>'PR-RAS'!E219</f>
        <v>32624.59</v>
      </c>
      <c r="E215" s="2">
        <v>0</v>
      </c>
      <c r="F215" s="2">
        <v>0</v>
      </c>
      <c r="G215" s="3">
        <f t="shared" si="0"/>
        <v>25397.597040000001</v>
      </c>
      <c r="H215" s="3">
        <f t="shared" si="1"/>
        <v>0.59000000000014552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2699.1</v>
      </c>
      <c r="D258" s="2">
        <f>'PR-RAS'!E262</f>
        <v>9598</v>
      </c>
      <c r="E258" s="2">
        <v>0</v>
      </c>
      <c r="F258" s="2">
        <v>0</v>
      </c>
      <c r="G258" s="3">
        <f t="shared" si="0"/>
        <v>5627.0406999999996</v>
      </c>
      <c r="H258" s="3">
        <f t="shared" si="1"/>
        <v>9.9999999999909051E-2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2699.1</v>
      </c>
      <c r="D265" s="2">
        <f>'PR-RAS'!E269</f>
        <v>9598</v>
      </c>
      <c r="E265" s="2">
        <v>0</v>
      </c>
      <c r="F265" s="2">
        <v>0</v>
      </c>
      <c r="G265" s="3">
        <f t="shared" si="0"/>
        <v>5780.3063999999995</v>
      </c>
      <c r="H265" s="3">
        <f t="shared" si="1"/>
        <v>9.9999999999909051E-2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2699.1</v>
      </c>
      <c r="D266" s="2">
        <f>'PR-RAS'!E270</f>
        <v>9598</v>
      </c>
      <c r="E266" s="2">
        <v>0</v>
      </c>
      <c r="F266" s="2">
        <v>0</v>
      </c>
      <c r="G266" s="3">
        <f t="shared" si="0"/>
        <v>5802.2015000000001</v>
      </c>
      <c r="H266" s="3">
        <f t="shared" si="1"/>
        <v>9.9999999999909051E-2</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8185406.1699999999</v>
      </c>
      <c r="D295" s="2">
        <f>'PR-RAS'!E299</f>
        <v>9276234.6400000006</v>
      </c>
      <c r="E295" s="2">
        <v>0</v>
      </c>
      <c r="F295" s="2">
        <v>0</v>
      </c>
      <c r="G295" s="3">
        <f t="shared" si="12"/>
        <v>7860935.3823000006</v>
      </c>
      <c r="H295" s="3">
        <f t="shared" si="13"/>
        <v>0.52999999932944775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838050.25999999885</v>
      </c>
      <c r="D297" s="2">
        <f>'PR-RAS'!E301</f>
        <v>1655199.29</v>
      </c>
      <c r="E297" s="2">
        <v>0</v>
      </c>
      <c r="F297" s="2">
        <v>0</v>
      </c>
      <c r="G297" s="3">
        <f t="shared" si="12"/>
        <v>1227940.8566399997</v>
      </c>
      <c r="H297" s="3">
        <f t="shared" si="13"/>
        <v>0.54999999888241291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434110.27</v>
      </c>
      <c r="D299" s="2">
        <f>'PR-RAS'!E303</f>
        <v>1414032.74</v>
      </c>
      <c r="E299" s="2">
        <v>0</v>
      </c>
      <c r="F299" s="2">
        <v>0</v>
      </c>
      <c r="G299" s="3">
        <f t="shared" si="12"/>
        <v>972128.37349999999</v>
      </c>
      <c r="H299" s="3">
        <f t="shared" si="13"/>
        <v>0.53000000002793968</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68418.58</v>
      </c>
      <c r="E300" s="2">
        <v>0</v>
      </c>
      <c r="F300" s="2">
        <v>0</v>
      </c>
      <c r="G300" s="3">
        <f t="shared" si="12"/>
        <v>40914.310839999998</v>
      </c>
      <c r="H300" s="3">
        <f t="shared" si="13"/>
        <v>0.41999999999825377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256.27999999999997</v>
      </c>
      <c r="D303" s="2">
        <f>'PR-RAS'!E308</f>
        <v>814.35</v>
      </c>
      <c r="E303" s="2">
        <v>0</v>
      </c>
      <c r="F303" s="2">
        <v>0</v>
      </c>
      <c r="G303" s="3">
        <f t="shared" si="12"/>
        <v>569.26396</v>
      </c>
      <c r="H303" s="3">
        <f t="shared" si="13"/>
        <v>0.62999999999999545</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256.27999999999997</v>
      </c>
      <c r="D316" s="2">
        <f>'PR-RAS'!E321</f>
        <v>814.35</v>
      </c>
      <c r="E316" s="2">
        <v>0</v>
      </c>
      <c r="F316" s="2">
        <v>0</v>
      </c>
      <c r="G316" s="3">
        <f t="shared" si="12"/>
        <v>593.76869999999997</v>
      </c>
      <c r="H316" s="3">
        <f t="shared" si="13"/>
        <v>0.62999999999999545</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256.27999999999997</v>
      </c>
      <c r="D317" s="2">
        <f>'PR-RAS'!E322</f>
        <v>214.35</v>
      </c>
      <c r="E317" s="2">
        <v>0</v>
      </c>
      <c r="F317" s="2">
        <v>0</v>
      </c>
      <c r="G317" s="3">
        <f t="shared" si="12"/>
        <v>216.45368000000002</v>
      </c>
      <c r="H317" s="3">
        <f t="shared" si="13"/>
        <v>0.62999999999996703</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256.27999999999997</v>
      </c>
      <c r="D318" s="2">
        <f>'PR-RAS'!E323</f>
        <v>214.35</v>
      </c>
      <c r="E318" s="2">
        <v>0</v>
      </c>
      <c r="F318" s="2">
        <v>0</v>
      </c>
      <c r="G318" s="3">
        <f t="shared" si="12"/>
        <v>217.13866000000002</v>
      </c>
      <c r="H318" s="3">
        <f t="shared" si="13"/>
        <v>0.62999999999996703</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600</v>
      </c>
      <c r="E322" s="2">
        <v>0</v>
      </c>
      <c r="F322" s="2">
        <v>0</v>
      </c>
      <c r="G322" s="3">
        <f t="shared" si="12"/>
        <v>385.2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600</v>
      </c>
      <c r="E323" s="2">
        <v>0</v>
      </c>
      <c r="F323" s="2">
        <v>0</v>
      </c>
      <c r="G323" s="3">
        <f t="shared" si="12"/>
        <v>386.40000000000003</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927585.83</v>
      </c>
      <c r="D355" s="2">
        <f>'PR-RAS'!E360</f>
        <v>47862.039999999994</v>
      </c>
      <c r="E355" s="2">
        <v>0</v>
      </c>
      <c r="F355" s="2">
        <v>0</v>
      </c>
      <c r="G355" s="3">
        <f t="shared" si="12"/>
        <v>362251.70813999994</v>
      </c>
      <c r="H355" s="3">
        <f t="shared" si="13"/>
        <v>0.21000000003550667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44425.47</v>
      </c>
      <c r="D356" s="2">
        <f>'PR-RAS'!E361</f>
        <v>4322.5600000000004</v>
      </c>
      <c r="E356" s="2">
        <v>0</v>
      </c>
      <c r="F356" s="2">
        <v>0</v>
      </c>
      <c r="G356" s="3">
        <f t="shared" si="12"/>
        <v>18840.059450000001</v>
      </c>
      <c r="H356" s="3">
        <f t="shared" si="13"/>
        <v>0.91000000000076398</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44425.47</v>
      </c>
      <c r="D361" s="2">
        <f>'PR-RAS'!E366</f>
        <v>4322.5600000000004</v>
      </c>
      <c r="E361" s="2">
        <v>0</v>
      </c>
      <c r="F361" s="2">
        <v>0</v>
      </c>
      <c r="G361" s="3">
        <f t="shared" si="12"/>
        <v>19105.412400000001</v>
      </c>
      <c r="H361" s="3">
        <f t="shared" si="13"/>
        <v>0.91000000000076398</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44425.47</v>
      </c>
      <c r="D364" s="2">
        <f>'PR-RAS'!E369</f>
        <v>4322.5600000000004</v>
      </c>
      <c r="E364" s="2">
        <v>0</v>
      </c>
      <c r="F364" s="2">
        <v>0</v>
      </c>
      <c r="G364" s="3">
        <f t="shared" si="12"/>
        <v>19264.624169999999</v>
      </c>
      <c r="H364" s="3">
        <f t="shared" si="13"/>
        <v>0.91000000000076398</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883160.36</v>
      </c>
      <c r="D368" s="2">
        <f>'PR-RAS'!E373</f>
        <v>43539.479999999996</v>
      </c>
      <c r="E368" s="2">
        <v>0</v>
      </c>
      <c r="F368" s="2">
        <v>0</v>
      </c>
      <c r="G368" s="3">
        <f t="shared" si="12"/>
        <v>356077.83043999999</v>
      </c>
      <c r="H368" s="3">
        <f t="shared" si="13"/>
        <v>0.83999999998195563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883160.36</v>
      </c>
      <c r="D374" s="2">
        <f>'PR-RAS'!E379</f>
        <v>32768.229999999996</v>
      </c>
      <c r="E374" s="2">
        <v>0</v>
      </c>
      <c r="F374" s="2">
        <v>0</v>
      </c>
      <c r="G374" s="3">
        <f t="shared" si="12"/>
        <v>353863.91385999997</v>
      </c>
      <c r="H374" s="3">
        <f t="shared" si="13"/>
        <v>0.58999999998195563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20069.86</v>
      </c>
      <c r="D375" s="2">
        <f>'PR-RAS'!E380</f>
        <v>29190.98</v>
      </c>
      <c r="E375" s="2">
        <v>0</v>
      </c>
      <c r="F375" s="2">
        <v>0</v>
      </c>
      <c r="G375" s="3">
        <f t="shared" si="12"/>
        <v>29340.980680000004</v>
      </c>
      <c r="H375" s="3">
        <f t="shared" si="13"/>
        <v>0.15999999999985448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3465.5</v>
      </c>
      <c r="D377" s="2">
        <f>'PR-RAS'!E382</f>
        <v>0</v>
      </c>
      <c r="E377" s="2">
        <v>0</v>
      </c>
      <c r="F377" s="2">
        <v>0</v>
      </c>
      <c r="G377" s="3">
        <f t="shared" si="12"/>
        <v>1303.028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859625</v>
      </c>
      <c r="D378" s="2">
        <f>'PR-RAS'!E383</f>
        <v>2987.5</v>
      </c>
      <c r="E378" s="2">
        <v>0</v>
      </c>
      <c r="F378" s="2">
        <v>0</v>
      </c>
      <c r="G378" s="3">
        <f t="shared" si="12"/>
        <v>326331.2</v>
      </c>
      <c r="H378" s="3">
        <f t="shared" si="13"/>
        <v>0.5</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589.75</v>
      </c>
      <c r="E381" s="2">
        <v>0</v>
      </c>
      <c r="F381" s="2">
        <v>0</v>
      </c>
      <c r="G381" s="3">
        <f t="shared" si="12"/>
        <v>448.21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10771.25</v>
      </c>
      <c r="E396" s="2">
        <v>0</v>
      </c>
      <c r="F396" s="2">
        <v>0</v>
      </c>
      <c r="G396" s="3">
        <f t="shared" si="12"/>
        <v>8509.2875000000004</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10771.25</v>
      </c>
      <c r="E398" s="2">
        <v>0</v>
      </c>
      <c r="F398" s="2">
        <v>0</v>
      </c>
      <c r="G398" s="3">
        <f t="shared" si="12"/>
        <v>8552.3725000000013</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927329.54999999993</v>
      </c>
      <c r="D413" s="2">
        <f>'PR-RAS'!E418</f>
        <v>47047.689999999995</v>
      </c>
      <c r="E413" s="2">
        <v>0</v>
      </c>
      <c r="F413" s="2">
        <v>0</v>
      </c>
      <c r="G413" s="3">
        <f t="shared" si="12"/>
        <v>420827.07115999993</v>
      </c>
      <c r="H413" s="3">
        <f t="shared" si="13"/>
        <v>0.76000000007479684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1382586.56</v>
      </c>
      <c r="D415" s="2">
        <f>'PR-RAS'!E420</f>
        <v>2309916.11</v>
      </c>
      <c r="E415" s="2">
        <v>0</v>
      </c>
      <c r="F415" s="2">
        <v>0</v>
      </c>
      <c r="G415" s="3">
        <f t="shared" si="12"/>
        <v>2485001.3749199994</v>
      </c>
      <c r="H415" s="3">
        <f t="shared" si="13"/>
        <v>0.54999999981373549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106.18</v>
      </c>
      <c r="D416" s="2">
        <f>'PR-RAS'!E421</f>
        <v>814.35</v>
      </c>
      <c r="E416" s="2">
        <v>0</v>
      </c>
      <c r="F416" s="2">
        <v>0</v>
      </c>
      <c r="G416" s="3">
        <f t="shared" si="12"/>
        <v>719.97519999999997</v>
      </c>
      <c r="H416" s="3">
        <f t="shared" si="13"/>
        <v>0.53000000000002956</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7347612.1900000013</v>
      </c>
      <c r="D417" s="2">
        <f>'PR-RAS'!E422</f>
        <v>7621849.7000000002</v>
      </c>
      <c r="E417" s="2">
        <v>0</v>
      </c>
      <c r="F417" s="2">
        <v>0</v>
      </c>
      <c r="G417" s="3">
        <f t="shared" si="12"/>
        <v>9397985.6214400008</v>
      </c>
      <c r="H417" s="3">
        <f t="shared" si="13"/>
        <v>0.49000000115483999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9112992</v>
      </c>
      <c r="D418" s="2">
        <f>'PR-RAS'!E423</f>
        <v>9324096.6799999997</v>
      </c>
      <c r="E418" s="2">
        <v>0</v>
      </c>
      <c r="F418" s="2">
        <v>0</v>
      </c>
      <c r="G418" s="3">
        <f t="shared" si="12"/>
        <v>11576414.295119999</v>
      </c>
      <c r="H418" s="3">
        <f t="shared" si="13"/>
        <v>0.32000000029802322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1765379.8099999987</v>
      </c>
      <c r="D420" s="2">
        <f>'PR-RAS'!E425</f>
        <v>1702246.9799999995</v>
      </c>
      <c r="E420" s="2">
        <v>0</v>
      </c>
      <c r="F420" s="2">
        <v>0</v>
      </c>
      <c r="G420" s="3">
        <f t="shared" si="12"/>
        <v>2166177.1096299989</v>
      </c>
      <c r="H420" s="3">
        <f t="shared" si="13"/>
        <v>0.21000000182539225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1816696.83</v>
      </c>
      <c r="D422" s="2">
        <f>'PR-RAS'!E427</f>
        <v>3723948.8499999996</v>
      </c>
      <c r="E422" s="2">
        <v>0</v>
      </c>
      <c r="F422" s="2">
        <v>0</v>
      </c>
      <c r="G422" s="3">
        <f t="shared" si="12"/>
        <v>3900394.2971299994</v>
      </c>
      <c r="H422" s="3">
        <f t="shared" si="13"/>
        <v>0.32000000029802322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106.18</v>
      </c>
      <c r="D423" s="2">
        <f>'PR-RAS'!E428</f>
        <v>69232.930000000008</v>
      </c>
      <c r="E423" s="2">
        <v>0</v>
      </c>
      <c r="F423" s="2">
        <v>0</v>
      </c>
      <c r="G423" s="3">
        <f t="shared" si="12"/>
        <v>58477.400880000001</v>
      </c>
      <c r="H423" s="3">
        <f t="shared" si="13"/>
        <v>0.24999999999243983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26258.84</v>
      </c>
      <c r="D636" s="2">
        <f>'PR-RAS'!E642</f>
        <v>26258.84</v>
      </c>
      <c r="E636" s="2">
        <v>0</v>
      </c>
      <c r="F636" s="2">
        <v>0</v>
      </c>
      <c r="G636" s="3">
        <f t="shared" si="14"/>
        <v>50023.090200000006</v>
      </c>
      <c r="H636" s="3">
        <f t="shared" si="15"/>
        <v>0.31999999999970896</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7347612.1900000013</v>
      </c>
      <c r="D637" s="2">
        <f>'PR-RAS'!E643</f>
        <v>7621849.7000000002</v>
      </c>
      <c r="E637" s="2">
        <v>0</v>
      </c>
      <c r="F637" s="2">
        <v>0</v>
      </c>
      <c r="G637" s="3">
        <f t="shared" si="14"/>
        <v>14368074.171240002</v>
      </c>
      <c r="H637" s="3">
        <f t="shared" si="15"/>
        <v>0.49000000115483999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9112992</v>
      </c>
      <c r="D638" s="2">
        <f>'PR-RAS'!E644</f>
        <v>9324096.6799999997</v>
      </c>
      <c r="E638" s="2">
        <v>0</v>
      </c>
      <c r="F638" s="2">
        <v>0</v>
      </c>
      <c r="G638" s="3">
        <f t="shared" si="14"/>
        <v>17683875.07432</v>
      </c>
      <c r="H638" s="3">
        <f t="shared" si="15"/>
        <v>0.32000000029802322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1765379.8099999987</v>
      </c>
      <c r="D640" s="2">
        <f>'PR-RAS'!E646</f>
        <v>1702246.9799999995</v>
      </c>
      <c r="E640" s="2">
        <v>0</v>
      </c>
      <c r="F640" s="2">
        <v>0</v>
      </c>
      <c r="G640" s="3">
        <f t="shared" si="14"/>
        <v>3303549.3390299985</v>
      </c>
      <c r="H640" s="3">
        <f t="shared" si="15"/>
        <v>0.21000000182539225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1842955.6700000002</v>
      </c>
      <c r="D642" s="2">
        <f>'PR-RAS'!E648</f>
        <v>3750207.6899999995</v>
      </c>
      <c r="E642" s="2">
        <v>0</v>
      </c>
      <c r="F642" s="2">
        <v>0</v>
      </c>
      <c r="G642" s="3">
        <f t="shared" si="14"/>
        <v>5989100.8430499993</v>
      </c>
      <c r="H642" s="3">
        <f t="shared" si="15"/>
        <v>0.6400000003632158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3608335.4799999986</v>
      </c>
      <c r="D644" s="2">
        <f>'PR-RAS'!E650</f>
        <v>5452454.669999999</v>
      </c>
      <c r="E644" s="2">
        <v>0</v>
      </c>
      <c r="F644" s="2">
        <v>0</v>
      </c>
      <c r="G644" s="3">
        <f t="shared" si="14"/>
        <v>9332016.4192599989</v>
      </c>
      <c r="H644" s="3">
        <f t="shared" si="15"/>
        <v>0.80999999959021807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365836.33</v>
      </c>
      <c r="D646" s="2">
        <f>'PR-RAS'!E653</f>
        <v>562267.72</v>
      </c>
      <c r="E646" s="2">
        <v>0</v>
      </c>
      <c r="F646" s="2">
        <v>0</v>
      </c>
      <c r="G646" s="3">
        <f t="shared" si="14"/>
        <v>961289.79165000003</v>
      </c>
      <c r="H646" s="3">
        <f t="shared" si="15"/>
        <v>0.61000000004423782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9250704.0399999991</v>
      </c>
      <c r="D647" s="2">
        <f>'PR-RAS'!E654</f>
        <v>9281483.1600000001</v>
      </c>
      <c r="E647" s="2">
        <v>0</v>
      </c>
      <c r="F647" s="2">
        <v>0</v>
      </c>
      <c r="G647" s="3">
        <f t="shared" si="14"/>
        <v>17967631.052560002</v>
      </c>
      <c r="H647" s="3">
        <f t="shared" si="15"/>
        <v>0.19999999925494194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9054272.6500000004</v>
      </c>
      <c r="D648" s="2">
        <f>'PR-RAS'!E655</f>
        <v>8910924.9900000002</v>
      </c>
      <c r="E648" s="2">
        <v>0</v>
      </c>
      <c r="F648" s="2">
        <v>0</v>
      </c>
      <c r="G648" s="3">
        <f t="shared" si="14"/>
        <v>17388851.341610003</v>
      </c>
      <c r="H648" s="3">
        <f t="shared" si="15"/>
        <v>0.35999999940395355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562267.71999999881</v>
      </c>
      <c r="D649" s="2">
        <f>'PR-RAS'!E656</f>
        <v>932825.8900000006</v>
      </c>
      <c r="E649" s="2">
        <v>0</v>
      </c>
      <c r="F649" s="2">
        <v>0</v>
      </c>
      <c r="G649" s="3">
        <f t="shared" si="14"/>
        <v>1573291.8360000001</v>
      </c>
      <c r="H649" s="3">
        <f t="shared" si="15"/>
        <v>0.39000000059604645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148</v>
      </c>
      <c r="D651" s="2">
        <f>'PR-RAS'!E658</f>
        <v>152</v>
      </c>
      <c r="E651" s="2">
        <v>0</v>
      </c>
      <c r="F651" s="2">
        <v>0</v>
      </c>
      <c r="G651" s="3">
        <f t="shared" si="14"/>
        <v>293.8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146</v>
      </c>
      <c r="D653" s="2">
        <f>'PR-RAS'!E660</f>
        <v>150</v>
      </c>
      <c r="E653" s="2">
        <v>0</v>
      </c>
      <c r="F653" s="2">
        <v>0</v>
      </c>
      <c r="G653" s="3">
        <f t="shared" si="14"/>
        <v>290.79200000000003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377930.88</v>
      </c>
      <c r="D670" s="2">
        <f>'PR-RAS'!E677</f>
        <v>338877.4</v>
      </c>
      <c r="E670" s="2">
        <v>0</v>
      </c>
      <c r="F670" s="2">
        <v>0</v>
      </c>
      <c r="G670" s="3">
        <f t="shared" si="14"/>
        <v>706253.71992000018</v>
      </c>
      <c r="H670" s="3">
        <f t="shared" si="15"/>
        <v>0.52000000001862645</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2987.54</v>
      </c>
      <c r="D717" s="2">
        <f>'PR-RAS'!E724</f>
        <v>10739.44</v>
      </c>
      <c r="E717" s="2">
        <v>0</v>
      </c>
      <c r="F717" s="2">
        <v>0</v>
      </c>
      <c r="G717" s="3">
        <f t="shared" si="14"/>
        <v>17517.956720000002</v>
      </c>
      <c r="H717" s="3">
        <f t="shared" si="15"/>
        <v>0.9000000000005457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32991.589999999997</v>
      </c>
      <c r="D719" s="2">
        <f>'PR-RAS'!E726</f>
        <v>41155.93</v>
      </c>
      <c r="E719" s="2">
        <v>0</v>
      </c>
      <c r="F719" s="2">
        <v>0</v>
      </c>
      <c r="G719" s="3">
        <f t="shared" si="14"/>
        <v>82787.877099999998</v>
      </c>
      <c r="H719" s="3">
        <f t="shared" si="15"/>
        <v>0.48000000000320142</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4347.07</v>
      </c>
      <c r="D725" s="2">
        <f>'PR-RAS'!E732</f>
        <v>4878</v>
      </c>
      <c r="E725" s="2">
        <v>0</v>
      </c>
      <c r="F725" s="2">
        <v>0</v>
      </c>
      <c r="G725" s="3">
        <f t="shared" si="14"/>
        <v>10210.622679999999</v>
      </c>
      <c r="H725" s="3">
        <f t="shared" si="15"/>
        <v>6.9999999999708962E-2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7034.15</v>
      </c>
      <c r="D726" s="2">
        <f>'PR-RAS'!E733</f>
        <v>6180.16</v>
      </c>
      <c r="E726" s="2">
        <v>0</v>
      </c>
      <c r="F726" s="2">
        <v>0</v>
      </c>
      <c r="G726" s="3">
        <f t="shared" si="14"/>
        <v>14060.990750000001</v>
      </c>
      <c r="H726" s="3">
        <f t="shared" si="15"/>
        <v>0.30999999999949068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115949.73</v>
      </c>
      <c r="D727" s="2">
        <f>'PR-RAS'!E734</f>
        <v>117216.56</v>
      </c>
      <c r="E727" s="2">
        <v>0</v>
      </c>
      <c r="F727" s="2">
        <v>0</v>
      </c>
      <c r="G727" s="3">
        <f t="shared" si="14"/>
        <v>254377.94909999997</v>
      </c>
      <c r="H727" s="3">
        <f t="shared" si="15"/>
        <v>0.71000000000640284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1501.53</v>
      </c>
      <c r="D729" s="2">
        <f>'PR-RAS'!E736</f>
        <v>2854.11</v>
      </c>
      <c r="E729" s="2">
        <v>0</v>
      </c>
      <c r="F729" s="2">
        <v>0</v>
      </c>
      <c r="G729" s="3">
        <f t="shared" si="14"/>
        <v>5248.6979999999994</v>
      </c>
      <c r="H729" s="3">
        <f t="shared" si="15"/>
        <v>0.58000000000015461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23596.85</v>
      </c>
      <c r="D731" s="2">
        <f>'PR-RAS'!E738</f>
        <v>17875.150000000001</v>
      </c>
      <c r="E731" s="2">
        <v>0</v>
      </c>
      <c r="F731" s="2">
        <v>0</v>
      </c>
      <c r="G731" s="3">
        <f t="shared" si="14"/>
        <v>43323.419500000004</v>
      </c>
      <c r="H731" s="3">
        <f t="shared" si="15"/>
        <v>0.30000000000291038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12521.24</v>
      </c>
      <c r="D734" s="2">
        <f>'PR-RAS'!E741</f>
        <v>12550.17</v>
      </c>
      <c r="E734" s="2">
        <v>0</v>
      </c>
      <c r="F734" s="2">
        <v>0</v>
      </c>
      <c r="G734" s="3">
        <f t="shared" si="14"/>
        <v>27576.618140000002</v>
      </c>
      <c r="H734" s="3">
        <f t="shared" si="15"/>
        <v>0.40999999999985448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6332.07</v>
      </c>
      <c r="D735" s="2">
        <f>'PR-RAS'!E742</f>
        <v>7303.67</v>
      </c>
      <c r="E735" s="2">
        <v>0</v>
      </c>
      <c r="F735" s="2">
        <v>0</v>
      </c>
      <c r="G735" s="3">
        <f t="shared" si="14"/>
        <v>15369.52694</v>
      </c>
      <c r="H735" s="3">
        <f t="shared" si="15"/>
        <v>0.3999999999996362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2699.1</v>
      </c>
      <c r="D839" s="2">
        <f>'PR-RAS'!E846</f>
        <v>9598</v>
      </c>
      <c r="E839" s="2">
        <v>0</v>
      </c>
      <c r="F839" s="2">
        <v>0</v>
      </c>
      <c r="G839" s="3">
        <f t="shared" si="34"/>
        <v>18348.093799999999</v>
      </c>
      <c r="H839" s="3">
        <f t="shared" si="35"/>
        <v>9.9999999999909051E-2</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6193378.8200000003</v>
      </c>
      <c r="D1011" s="7">
        <f>BILANCA!E6</f>
        <v>6364954.3600000003</v>
      </c>
      <c r="E1011" s="7">
        <v>0</v>
      </c>
      <c r="F1011" s="7">
        <v>0</v>
      </c>
      <c r="G1011" s="8">
        <f t="shared" ref="G1011:G1306" si="38">B1011/1000*C1011+B1011/500*D1011</f>
        <v>18923.287540000001</v>
      </c>
      <c r="H1011" s="8">
        <f t="shared" si="35"/>
        <v>0.5400000000372529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5498970.8400000008</v>
      </c>
      <c r="D1012" s="2">
        <f>BILANCA!E7</f>
        <v>5204768.7200000007</v>
      </c>
      <c r="E1012" s="2">
        <v>0</v>
      </c>
      <c r="F1012" s="2">
        <v>0</v>
      </c>
      <c r="G1012" s="3">
        <f t="shared" si="38"/>
        <v>31817.016560000004</v>
      </c>
      <c r="H1012" s="3">
        <f t="shared" si="35"/>
        <v>0.43999999854713678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794514.11</v>
      </c>
      <c r="D1013" s="2">
        <f>BILANCA!E8</f>
        <v>798836.66999999993</v>
      </c>
      <c r="E1013" s="2">
        <v>0</v>
      </c>
      <c r="F1013" s="2">
        <v>0</v>
      </c>
      <c r="G1013" s="3">
        <f t="shared" si="38"/>
        <v>7176.5623500000002</v>
      </c>
      <c r="H1013" s="3">
        <f t="shared" si="35"/>
        <v>0.44000000006053597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495417.5</v>
      </c>
      <c r="D1014" s="2">
        <f>BILANCA!E9</f>
        <v>495417.5</v>
      </c>
      <c r="E1014" s="2">
        <v>0</v>
      </c>
      <c r="F1014" s="2">
        <v>0</v>
      </c>
      <c r="G1014" s="3">
        <f t="shared" si="38"/>
        <v>5945.01</v>
      </c>
      <c r="H1014" s="3">
        <f t="shared" si="35"/>
        <v>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299096.61</v>
      </c>
      <c r="D1015" s="2">
        <f>BILANCA!E10</f>
        <v>303419.17</v>
      </c>
      <c r="E1015" s="2">
        <v>0</v>
      </c>
      <c r="F1015" s="2">
        <v>0</v>
      </c>
      <c r="G1015" s="3">
        <f t="shared" si="38"/>
        <v>4529.6747500000001</v>
      </c>
      <c r="H1015" s="3">
        <f t="shared" si="35"/>
        <v>0.55999999999767169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4613168.0100000007</v>
      </c>
      <c r="D1017" s="2">
        <f>BILANCA!E12</f>
        <v>4306676.3900000006</v>
      </c>
      <c r="E1017" s="2">
        <v>0</v>
      </c>
      <c r="F1017" s="2">
        <v>0</v>
      </c>
      <c r="G1017" s="3">
        <f t="shared" si="38"/>
        <v>92585.645530000009</v>
      </c>
      <c r="H1017" s="3">
        <f t="shared" si="35"/>
        <v>0.4000000013038516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2475076.9000000004</v>
      </c>
      <c r="D1018" s="2">
        <f>BILANCA!E13</f>
        <v>2473340.9800000004</v>
      </c>
      <c r="E1018" s="2">
        <v>0</v>
      </c>
      <c r="F1018" s="2">
        <v>0</v>
      </c>
      <c r="G1018" s="3">
        <f t="shared" si="38"/>
        <v>59374.070880000014</v>
      </c>
      <c r="H1018" s="3">
        <f t="shared" si="35"/>
        <v>0.11999999918043613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2231.58</v>
      </c>
      <c r="D1019" s="2">
        <f>BILANCA!E14</f>
        <v>2231.58</v>
      </c>
      <c r="E1019" s="2">
        <v>0</v>
      </c>
      <c r="F1019" s="2">
        <v>0</v>
      </c>
      <c r="G1019" s="3">
        <f t="shared" si="38"/>
        <v>60.252659999999992</v>
      </c>
      <c r="H1019" s="3">
        <f t="shared" si="35"/>
        <v>0.84000000000014552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4662681.17</v>
      </c>
      <c r="D1020" s="2">
        <f>BILANCA!E15</f>
        <v>4662681.17</v>
      </c>
      <c r="E1020" s="2">
        <v>0</v>
      </c>
      <c r="F1020" s="2">
        <v>0</v>
      </c>
      <c r="G1020" s="3">
        <f t="shared" si="38"/>
        <v>139880.4351</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51364.23</v>
      </c>
      <c r="D1022" s="2">
        <f>BILANCA!E17</f>
        <v>51364.23</v>
      </c>
      <c r="E1022" s="2">
        <v>0</v>
      </c>
      <c r="F1022" s="2">
        <v>0</v>
      </c>
      <c r="G1022" s="3">
        <f t="shared" si="38"/>
        <v>1849.1122800000001</v>
      </c>
      <c r="H1022" s="3">
        <f t="shared" si="35"/>
        <v>0.46000000000640284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2241200.08</v>
      </c>
      <c r="D1023" s="2">
        <f>BILANCA!E18</f>
        <v>2242936</v>
      </c>
      <c r="E1023" s="2">
        <v>0</v>
      </c>
      <c r="F1023" s="2">
        <v>0</v>
      </c>
      <c r="G1023" s="3">
        <f t="shared" si="38"/>
        <v>87451.93703999999</v>
      </c>
      <c r="H1023" s="3">
        <f t="shared" si="35"/>
        <v>8.0000000074505806E-2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2133978.8400000008</v>
      </c>
      <c r="D1024" s="2">
        <f>BILANCA!E19</f>
        <v>1821434.8400000008</v>
      </c>
      <c r="E1024" s="2">
        <v>0</v>
      </c>
      <c r="F1024" s="2">
        <v>0</v>
      </c>
      <c r="G1024" s="3">
        <f t="shared" si="38"/>
        <v>80875.879280000037</v>
      </c>
      <c r="H1024" s="3">
        <f t="shared" si="35"/>
        <v>0.31999999843537807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677515.8</v>
      </c>
      <c r="D1025" s="2">
        <f>BILANCA!E20</f>
        <v>688448.15</v>
      </c>
      <c r="E1025" s="2">
        <v>0</v>
      </c>
      <c r="F1025" s="2">
        <v>0</v>
      </c>
      <c r="G1025" s="3">
        <f t="shared" si="38"/>
        <v>30816.181500000002</v>
      </c>
      <c r="H1025" s="3">
        <f t="shared" si="35"/>
        <v>0.34999999997671694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39345.43</v>
      </c>
      <c r="D1026" s="2">
        <f>BILANCA!E21</f>
        <v>39345.43</v>
      </c>
      <c r="E1026" s="2">
        <v>0</v>
      </c>
      <c r="F1026" s="2">
        <v>0</v>
      </c>
      <c r="G1026" s="3">
        <f t="shared" si="38"/>
        <v>1888.5806400000001</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236878.13</v>
      </c>
      <c r="D1027" s="2">
        <f>BILANCA!E22</f>
        <v>230111.13</v>
      </c>
      <c r="E1027" s="2">
        <v>0</v>
      </c>
      <c r="F1027" s="2">
        <v>0</v>
      </c>
      <c r="G1027" s="3">
        <f t="shared" si="38"/>
        <v>11850.706630000001</v>
      </c>
      <c r="H1027" s="3">
        <f t="shared" si="35"/>
        <v>0.26000000000931323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5058384.87</v>
      </c>
      <c r="D1028" s="2">
        <f>BILANCA!E23</f>
        <v>5036155.04</v>
      </c>
      <c r="E1028" s="2">
        <v>0</v>
      </c>
      <c r="F1028" s="2">
        <v>0</v>
      </c>
      <c r="G1028" s="3">
        <f t="shared" si="38"/>
        <v>272352.50909999997</v>
      </c>
      <c r="H1028" s="3">
        <f t="shared" si="35"/>
        <v>0.16999999992549419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10083.19</v>
      </c>
      <c r="D1029" s="2">
        <f>BILANCA!E24</f>
        <v>10083.19</v>
      </c>
      <c r="E1029" s="2">
        <v>0</v>
      </c>
      <c r="F1029" s="2">
        <v>0</v>
      </c>
      <c r="G1029" s="3">
        <f t="shared" si="38"/>
        <v>574.74183000000005</v>
      </c>
      <c r="H1029" s="3">
        <f t="shared" si="35"/>
        <v>0.38000000000101863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34832.26</v>
      </c>
      <c r="D1031" s="2">
        <f>BILANCA!E26</f>
        <v>35422.07</v>
      </c>
      <c r="E1031" s="2">
        <v>0</v>
      </c>
      <c r="F1031" s="2">
        <v>0</v>
      </c>
      <c r="G1031" s="3">
        <f t="shared" si="38"/>
        <v>2219.2044000000001</v>
      </c>
      <c r="H1031" s="3">
        <f t="shared" si="35"/>
        <v>0.33000000000174623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3923060.84</v>
      </c>
      <c r="D1033" s="2">
        <f>BILANCA!E28</f>
        <v>4218130.17</v>
      </c>
      <c r="E1033" s="2">
        <v>0</v>
      </c>
      <c r="F1033" s="2">
        <v>0</v>
      </c>
      <c r="G1033" s="3">
        <f t="shared" si="38"/>
        <v>284264.38714000001</v>
      </c>
      <c r="H1033" s="3">
        <f t="shared" si="35"/>
        <v>0.33000000007450581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1217.3400000000038</v>
      </c>
      <c r="D1034" s="2">
        <f>BILANCA!E29</f>
        <v>0</v>
      </c>
      <c r="E1034" s="2">
        <v>0</v>
      </c>
      <c r="F1034" s="2">
        <v>0</v>
      </c>
      <c r="G1034" s="3">
        <f t="shared" si="38"/>
        <v>29.216160000000091</v>
      </c>
      <c r="H1034" s="3">
        <f t="shared" si="35"/>
        <v>0.3400000000037835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48908.23</v>
      </c>
      <c r="D1035" s="2">
        <f>BILANCA!E30</f>
        <v>48908.23</v>
      </c>
      <c r="E1035" s="2">
        <v>0</v>
      </c>
      <c r="F1035" s="2">
        <v>0</v>
      </c>
      <c r="G1035" s="3">
        <f t="shared" si="38"/>
        <v>3668.1172500000002</v>
      </c>
      <c r="H1035" s="3">
        <f t="shared" si="35"/>
        <v>0.46000000000640284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47690.89</v>
      </c>
      <c r="D1039" s="2">
        <f>BILANCA!E34</f>
        <v>48908.23</v>
      </c>
      <c r="E1039" s="2">
        <v>0</v>
      </c>
      <c r="F1039" s="2">
        <v>0</v>
      </c>
      <c r="G1039" s="3">
        <f t="shared" si="38"/>
        <v>4219.7131500000005</v>
      </c>
      <c r="H1039" s="3">
        <f t="shared" si="35"/>
        <v>0.3400000000037835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2894.93</v>
      </c>
      <c r="D1040" s="2">
        <f>BILANCA!E35</f>
        <v>2894.93</v>
      </c>
      <c r="E1040" s="2">
        <v>0</v>
      </c>
      <c r="F1040" s="2">
        <v>0</v>
      </c>
      <c r="G1040" s="3">
        <f t="shared" si="38"/>
        <v>260.5437</v>
      </c>
      <c r="H1040" s="3">
        <f t="shared" si="35"/>
        <v>0.14000000000032742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2894.93</v>
      </c>
      <c r="D1042" s="2">
        <f>BILANCA!E37</f>
        <v>2894.93</v>
      </c>
      <c r="E1042" s="2">
        <v>0</v>
      </c>
      <c r="F1042" s="2">
        <v>0</v>
      </c>
      <c r="G1042" s="3">
        <f t="shared" si="38"/>
        <v>277.91327999999999</v>
      </c>
      <c r="H1042" s="3">
        <f t="shared" si="35"/>
        <v>0.14000000000032742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9005.640000000014</v>
      </c>
      <c r="E1050" s="2">
        <v>0</v>
      </c>
      <c r="F1050" s="2">
        <v>0</v>
      </c>
      <c r="G1050" s="3">
        <f t="shared" si="38"/>
        <v>720.45120000000111</v>
      </c>
      <c r="H1050" s="3">
        <f t="shared" si="35"/>
        <v>0.35999999998603016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430054.37</v>
      </c>
      <c r="D1052" s="2">
        <f>BILANCA!E47</f>
        <v>440825.62</v>
      </c>
      <c r="E1052" s="2">
        <v>0</v>
      </c>
      <c r="F1052" s="2">
        <v>0</v>
      </c>
      <c r="G1052" s="3">
        <f t="shared" si="38"/>
        <v>55091.635620000001</v>
      </c>
      <c r="H1052" s="3">
        <f t="shared" si="35"/>
        <v>0.75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35831.86</v>
      </c>
      <c r="D1053" s="2">
        <f>BILANCA!E48</f>
        <v>35831.86</v>
      </c>
      <c r="E1053" s="2">
        <v>0</v>
      </c>
      <c r="F1053" s="2">
        <v>0</v>
      </c>
      <c r="G1053" s="3">
        <f t="shared" si="38"/>
        <v>4622.3099399999992</v>
      </c>
      <c r="H1053" s="3">
        <f t="shared" si="35"/>
        <v>0.27999999999883585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152356.48000000001</v>
      </c>
      <c r="D1054" s="2">
        <f>BILANCA!E49</f>
        <v>152356.48000000001</v>
      </c>
      <c r="E1054" s="2">
        <v>0</v>
      </c>
      <c r="F1054" s="2">
        <v>0</v>
      </c>
      <c r="G1054" s="3">
        <f t="shared" si="38"/>
        <v>20111.055359999998</v>
      </c>
      <c r="H1054" s="3">
        <f t="shared" si="35"/>
        <v>0.96000000002095476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618242.71</v>
      </c>
      <c r="D1055" s="2">
        <f>BILANCA!E50</f>
        <v>620008.31999999995</v>
      </c>
      <c r="E1055" s="2">
        <v>0</v>
      </c>
      <c r="F1055" s="2">
        <v>0</v>
      </c>
      <c r="G1055" s="3">
        <f t="shared" si="38"/>
        <v>83621.67074999999</v>
      </c>
      <c r="H1055" s="3">
        <f t="shared" si="35"/>
        <v>0.60999999998603016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147930.91</v>
      </c>
      <c r="D1059" s="2">
        <f>BILANCA!E54</f>
        <v>149968.42000000001</v>
      </c>
      <c r="E1059" s="2">
        <v>0</v>
      </c>
      <c r="F1059" s="2">
        <v>0</v>
      </c>
      <c r="G1059" s="3">
        <f t="shared" si="38"/>
        <v>21945.519750000003</v>
      </c>
      <c r="H1059" s="3">
        <f t="shared" si="35"/>
        <v>0.51000000000931323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147930.91</v>
      </c>
      <c r="D1060" s="2">
        <f>BILANCA!E55</f>
        <v>149968.42000000001</v>
      </c>
      <c r="E1060" s="2">
        <v>0</v>
      </c>
      <c r="F1060" s="2">
        <v>0</v>
      </c>
      <c r="G1060" s="3">
        <f t="shared" si="38"/>
        <v>22393.387500000004</v>
      </c>
      <c r="H1060" s="3">
        <f t="shared" si="35"/>
        <v>0.51000000000931323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17480.740000000002</v>
      </c>
      <c r="E1061" s="2">
        <v>0</v>
      </c>
      <c r="F1061" s="2">
        <v>0</v>
      </c>
      <c r="G1061" s="3">
        <f t="shared" si="38"/>
        <v>1783.03548</v>
      </c>
      <c r="H1061" s="3">
        <f t="shared" si="35"/>
        <v>0.25999999999839929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17480.740000000002</v>
      </c>
      <c r="E1063" s="2">
        <v>0</v>
      </c>
      <c r="F1063" s="2">
        <v>0</v>
      </c>
      <c r="G1063" s="3">
        <f t="shared" si="38"/>
        <v>1852.9584400000001</v>
      </c>
      <c r="H1063" s="3">
        <f t="shared" si="35"/>
        <v>0.25999999999839929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91288.72</v>
      </c>
      <c r="D1068" s="2">
        <f>BILANCA!E63</f>
        <v>81774.92</v>
      </c>
      <c r="E1068" s="2">
        <v>0</v>
      </c>
      <c r="F1068" s="2">
        <v>0</v>
      </c>
      <c r="G1068" s="3">
        <f t="shared" si="38"/>
        <v>14780.636480000001</v>
      </c>
      <c r="H1068" s="3">
        <f t="shared" si="35"/>
        <v>0.36000000000058208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91288.72</v>
      </c>
      <c r="D1069" s="2">
        <f>BILANCA!E64</f>
        <v>12848.39</v>
      </c>
      <c r="E1069" s="2">
        <v>0</v>
      </c>
      <c r="F1069" s="2">
        <v>0</v>
      </c>
      <c r="G1069" s="3">
        <f t="shared" si="38"/>
        <v>6902.1444999999994</v>
      </c>
      <c r="H1069" s="3">
        <f t="shared" si="35"/>
        <v>0.66999999999825377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68926.53</v>
      </c>
      <c r="E1073" s="2">
        <v>0</v>
      </c>
      <c r="F1073" s="2">
        <v>0</v>
      </c>
      <c r="G1073" s="3">
        <f>B1073/1000*C1073+B1073/500*D1073</f>
        <v>8684.7427800000005</v>
      </c>
      <c r="H1073" s="3">
        <f>ABS(C1073-ROUND(C1073,0))+ABS(D1073-ROUND(D1073,0))</f>
        <v>0.47000000000116415</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694407.98</v>
      </c>
      <c r="D1074" s="2">
        <f>BILANCA!E69</f>
        <v>1160185.6399999999</v>
      </c>
      <c r="E1074" s="2">
        <v>0</v>
      </c>
      <c r="F1074" s="2">
        <v>0</v>
      </c>
      <c r="G1074" s="3">
        <f t="shared" si="38"/>
        <v>192945.87263999999</v>
      </c>
      <c r="H1074" s="3">
        <f t="shared" si="35"/>
        <v>0.38000000012107193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562267.72</v>
      </c>
      <c r="D1075" s="2">
        <f>BILANCA!E70</f>
        <v>932825.89</v>
      </c>
      <c r="E1075" s="2">
        <v>0</v>
      </c>
      <c r="F1075" s="2">
        <v>0</v>
      </c>
      <c r="G1075" s="3">
        <f t="shared" si="38"/>
        <v>157814.76750000002</v>
      </c>
      <c r="H1075" s="3">
        <f t="shared" si="35"/>
        <v>0.39000000001396984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561180.28</v>
      </c>
      <c r="D1076" s="2">
        <f>BILANCA!E71</f>
        <v>931900.67</v>
      </c>
      <c r="E1076" s="2">
        <v>0</v>
      </c>
      <c r="F1076" s="2">
        <v>0</v>
      </c>
      <c r="G1076" s="3">
        <f t="shared" si="38"/>
        <v>160048.78692000001</v>
      </c>
      <c r="H1076" s="3">
        <f t="shared" si="35"/>
        <v>0.60999999998603016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561180.28</v>
      </c>
      <c r="D1078" s="2">
        <f>BILANCA!E73</f>
        <v>931900.67</v>
      </c>
      <c r="E1078" s="2">
        <v>0</v>
      </c>
      <c r="F1078" s="2">
        <v>0</v>
      </c>
      <c r="G1078" s="3">
        <f t="shared" si="38"/>
        <v>164898.75016000003</v>
      </c>
      <c r="H1078" s="3">
        <f t="shared" si="35"/>
        <v>0.60999999998603016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1087.44</v>
      </c>
      <c r="D1085" s="2">
        <f>BILANCA!E80</f>
        <v>925.22</v>
      </c>
      <c r="E1085" s="2">
        <v>0</v>
      </c>
      <c r="F1085" s="2">
        <v>0</v>
      </c>
      <c r="G1085" s="3">
        <f t="shared" si="38"/>
        <v>220.34100000000001</v>
      </c>
      <c r="H1085" s="3">
        <f t="shared" si="35"/>
        <v>0.66000000000008185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20049.690000000002</v>
      </c>
      <c r="D1087" s="2">
        <f>BILANCA!E82</f>
        <v>26195</v>
      </c>
      <c r="E1087" s="2">
        <v>0</v>
      </c>
      <c r="F1087" s="2">
        <v>0</v>
      </c>
      <c r="G1087" s="3">
        <f t="shared" si="38"/>
        <v>5577.8561300000001</v>
      </c>
      <c r="H1087" s="3">
        <f t="shared" si="35"/>
        <v>0.30999999999767169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10441</v>
      </c>
      <c r="D1089" s="2">
        <f>BILANCA!E84</f>
        <v>10292.89</v>
      </c>
      <c r="E1089" s="2">
        <v>0</v>
      </c>
      <c r="F1089" s="2">
        <v>0</v>
      </c>
      <c r="G1089" s="3">
        <f t="shared" si="38"/>
        <v>2451.11562</v>
      </c>
      <c r="H1089" s="3">
        <f t="shared" si="35"/>
        <v>0.11000000000058208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138.77000000000001</v>
      </c>
      <c r="D1090" s="2">
        <f>BILANCA!E85</f>
        <v>2112.87</v>
      </c>
      <c r="E1090" s="2">
        <v>0</v>
      </c>
      <c r="F1090" s="2">
        <v>0</v>
      </c>
      <c r="G1090" s="3">
        <f t="shared" si="38"/>
        <v>349.16079999999999</v>
      </c>
      <c r="H1090" s="3">
        <f t="shared" si="35"/>
        <v>0.36000000000009891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9469.92</v>
      </c>
      <c r="D1092" s="2">
        <f>BILANCA!E87</f>
        <v>13789.24</v>
      </c>
      <c r="E1092" s="2">
        <v>0</v>
      </c>
      <c r="F1092" s="2">
        <v>0</v>
      </c>
      <c r="G1092" s="3">
        <f t="shared" si="38"/>
        <v>3037.9688000000001</v>
      </c>
      <c r="H1092" s="3">
        <f t="shared" si="35"/>
        <v>0.31999999999970896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112090.57</v>
      </c>
      <c r="D1152" s="2">
        <f>BILANCA!E147</f>
        <v>201124.32999999996</v>
      </c>
      <c r="E1152" s="2">
        <v>0</v>
      </c>
      <c r="F1152" s="2">
        <v>0</v>
      </c>
      <c r="G1152" s="3">
        <f t="shared" si="38"/>
        <v>73036.170659999974</v>
      </c>
      <c r="H1152" s="3">
        <f t="shared" si="41"/>
        <v>0.75999999995110556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584</v>
      </c>
      <c r="D1164" s="2">
        <f>BILANCA!E159</f>
        <v>0</v>
      </c>
      <c r="E1164" s="2">
        <v>0</v>
      </c>
      <c r="F1164" s="2">
        <v>0</v>
      </c>
      <c r="G1164" s="3">
        <f t="shared" si="38"/>
        <v>89.935999999999993</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124332.93</v>
      </c>
      <c r="D1165" s="2">
        <f>BILANCA!E160</f>
        <v>261232.83</v>
      </c>
      <c r="E1165" s="2">
        <v>0</v>
      </c>
      <c r="F1165" s="2">
        <v>0</v>
      </c>
      <c r="G1165" s="3">
        <f t="shared" si="38"/>
        <v>100253.78144999999</v>
      </c>
      <c r="H1165" s="3">
        <f t="shared" si="41"/>
        <v>0.2400000000197906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36012.35</v>
      </c>
      <c r="D1166" s="2">
        <f>BILANCA!E161</f>
        <v>38797.46</v>
      </c>
      <c r="E1166" s="2">
        <v>0</v>
      </c>
      <c r="F1166" s="2">
        <v>0</v>
      </c>
      <c r="G1166" s="3">
        <f t="shared" si="38"/>
        <v>17722.734120000001</v>
      </c>
      <c r="H1166" s="3">
        <f t="shared" si="41"/>
        <v>0.80999999999767169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48838.71</v>
      </c>
      <c r="D1169" s="2">
        <f>BILANCA!E164</f>
        <v>98905.96</v>
      </c>
      <c r="E1169" s="2">
        <v>0</v>
      </c>
      <c r="F1169" s="2">
        <v>0</v>
      </c>
      <c r="G1169" s="3">
        <f t="shared" si="38"/>
        <v>39217.450170000004</v>
      </c>
      <c r="H1169" s="3">
        <f t="shared" si="41"/>
        <v>0.32999999999447027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40.42</v>
      </c>
      <c r="E1170" s="2">
        <v>0</v>
      </c>
      <c r="F1170" s="2">
        <v>0</v>
      </c>
      <c r="G1170" s="3">
        <f t="shared" si="38"/>
        <v>12.9344</v>
      </c>
      <c r="H1170" s="3">
        <f t="shared" si="41"/>
        <v>0.42000000000000171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40.42</v>
      </c>
      <c r="E1172" s="2">
        <v>0</v>
      </c>
      <c r="F1172" s="2">
        <v>0</v>
      </c>
      <c r="G1172" s="3">
        <f t="shared" si="38"/>
        <v>13.096080000000001</v>
      </c>
      <c r="H1172" s="3">
        <f t="shared" si="41"/>
        <v>0.42000000000000171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6193378.8199999984</v>
      </c>
      <c r="D1180" s="2">
        <f>BILANCA!E176</f>
        <v>6364954.3599999994</v>
      </c>
      <c r="E1180" s="2">
        <v>0</v>
      </c>
      <c r="F1180" s="2">
        <v>0</v>
      </c>
      <c r="G1180" s="3">
        <f t="shared" si="38"/>
        <v>3216958.8817999996</v>
      </c>
      <c r="H1180" s="3">
        <f t="shared" si="41"/>
        <v>0.54000000096857548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10887761.799999999</v>
      </c>
      <c r="D1181" s="2">
        <f>BILANCA!E177</f>
        <v>13120274.029999999</v>
      </c>
      <c r="E1181" s="2">
        <v>0</v>
      </c>
      <c r="F1181" s="2">
        <v>0</v>
      </c>
      <c r="G1181" s="3">
        <f t="shared" si="38"/>
        <v>6348940.986060001</v>
      </c>
      <c r="H1181" s="3">
        <f t="shared" si="41"/>
        <v>0.23000000044703484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10887761.799999999</v>
      </c>
      <c r="D1182" s="2">
        <f>BILANCA!E178</f>
        <v>1474493.76</v>
      </c>
      <c r="E1182" s="2">
        <v>0</v>
      </c>
      <c r="F1182" s="2">
        <v>0</v>
      </c>
      <c r="G1182" s="3">
        <f t="shared" si="38"/>
        <v>2379920.8830399998</v>
      </c>
      <c r="H1182" s="3">
        <f t="shared" si="41"/>
        <v>0.44000000110827386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475782.88</v>
      </c>
      <c r="D1183" s="2">
        <f>BILANCA!E179</f>
        <v>516057.53</v>
      </c>
      <c r="E1183" s="2">
        <v>0</v>
      </c>
      <c r="F1183" s="2">
        <v>0</v>
      </c>
      <c r="G1183" s="3">
        <f t="shared" si="38"/>
        <v>260866.34361999997</v>
      </c>
      <c r="H1183" s="3">
        <f t="shared" si="41"/>
        <v>0.58999999996740371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545855.37</v>
      </c>
      <c r="D1184" s="2">
        <f>BILANCA!E180</f>
        <v>951179.38</v>
      </c>
      <c r="E1184" s="2">
        <v>0</v>
      </c>
      <c r="F1184" s="2">
        <v>0</v>
      </c>
      <c r="G1184" s="3">
        <f t="shared" si="38"/>
        <v>425989.25861999998</v>
      </c>
      <c r="H1184" s="3">
        <f t="shared" si="41"/>
        <v>0.75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2498.44</v>
      </c>
      <c r="D1185" s="2">
        <f>BILANCA!E181</f>
        <v>945.68</v>
      </c>
      <c r="E1185" s="2">
        <v>0</v>
      </c>
      <c r="F1185" s="2">
        <v>0</v>
      </c>
      <c r="G1185" s="3">
        <f t="shared" si="38"/>
        <v>768.21499999999992</v>
      </c>
      <c r="H1185" s="3">
        <f t="shared" si="41"/>
        <v>0.76000000000010459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2498.44</v>
      </c>
      <c r="D1188" s="2">
        <f>BILANCA!E184</f>
        <v>945.68</v>
      </c>
      <c r="E1188" s="2">
        <v>0</v>
      </c>
      <c r="F1188" s="2">
        <v>0</v>
      </c>
      <c r="G1188" s="3">
        <f t="shared" si="38"/>
        <v>781.38439999999991</v>
      </c>
      <c r="H1188" s="3">
        <f t="shared" si="41"/>
        <v>0.76000000000010459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5998</v>
      </c>
      <c r="E1198" s="2">
        <v>0</v>
      </c>
      <c r="F1198" s="2">
        <v>0</v>
      </c>
      <c r="G1198" s="3">
        <f t="shared" si="38"/>
        <v>2255.248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9863625.1099999994</v>
      </c>
      <c r="D1200" s="2">
        <f>BILANCA!E196</f>
        <v>313.17</v>
      </c>
      <c r="E1200" s="2">
        <v>0</v>
      </c>
      <c r="F1200" s="2">
        <v>0</v>
      </c>
      <c r="G1200" s="3">
        <f t="shared" si="38"/>
        <v>1874207.7755</v>
      </c>
      <c r="H1200" s="3">
        <f t="shared" si="41"/>
        <v>0.27999999940396947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11645780.27</v>
      </c>
      <c r="E1251" s="2">
        <v>0</v>
      </c>
      <c r="F1251" s="2">
        <v>0</v>
      </c>
      <c r="G1251" s="3">
        <f>B1251/1000*C1251+B1251/500*D1251</f>
        <v>5613266.09014</v>
      </c>
      <c r="H1251" s="3">
        <f>ABS(C1251-ROUND(C1251,0))+ABS(D1251-ROUND(D1251,0))</f>
        <v>0.26999999955296516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-4694382.9800000004</v>
      </c>
      <c r="D1255" s="2">
        <f>BILANCA!E251</f>
        <v>-6755319.6699999999</v>
      </c>
      <c r="E1255" s="2">
        <v>0</v>
      </c>
      <c r="F1255" s="2">
        <v>0</v>
      </c>
      <c r="G1255" s="3">
        <f t="shared" si="38"/>
        <v>-4460230.4683999997</v>
      </c>
      <c r="H1255" s="3">
        <f t="shared" si="41"/>
        <v>0.34999999962747097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-1086153.6800000002</v>
      </c>
      <c r="D1256" s="2">
        <f>BILANCA!E252</f>
        <v>-1372097.9300000002</v>
      </c>
      <c r="E1256" s="2">
        <v>0</v>
      </c>
      <c r="F1256" s="2">
        <v>0</v>
      </c>
      <c r="G1256" s="3">
        <f t="shared" si="38"/>
        <v>-942265.98684000014</v>
      </c>
      <c r="H1256" s="3">
        <f t="shared" si="41"/>
        <v>0.38999999966472387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3502923.77</v>
      </c>
      <c r="D1257" s="2">
        <f>BILANCA!E253</f>
        <v>3176207.14</v>
      </c>
      <c r="E1257" s="2">
        <v>0</v>
      </c>
      <c r="F1257" s="2">
        <v>0</v>
      </c>
      <c r="G1257" s="3">
        <f t="shared" si="38"/>
        <v>2434268.49835</v>
      </c>
      <c r="H1257" s="3">
        <f t="shared" si="41"/>
        <v>0.37000000011175871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4589077.45</v>
      </c>
      <c r="D1258" s="2">
        <f>BILANCA!E254</f>
        <v>4548305.07</v>
      </c>
      <c r="E1258" s="2">
        <v>0</v>
      </c>
      <c r="F1258" s="2">
        <v>0</v>
      </c>
      <c r="G1258" s="3">
        <f t="shared" si="38"/>
        <v>3394050.5223200005</v>
      </c>
      <c r="H1258" s="3">
        <f t="shared" si="41"/>
        <v>0.52000000048428774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-3608335.4799999995</v>
      </c>
      <c r="D1259" s="2">
        <f>BILANCA!E255</f>
        <v>-5452454.6699999999</v>
      </c>
      <c r="E1259" s="2">
        <v>0</v>
      </c>
      <c r="F1259" s="2">
        <v>0</v>
      </c>
      <c r="G1259" s="3">
        <f t="shared" si="38"/>
        <v>-3613797.9601799999</v>
      </c>
      <c r="H1259" s="3">
        <f t="shared" si="41"/>
        <v>0.80999999959021807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3608335.4799999995</v>
      </c>
      <c r="D1264" s="2">
        <f>BILANCA!E260</f>
        <v>5452454.6699999999</v>
      </c>
      <c r="E1264" s="2">
        <v>0</v>
      </c>
      <c r="F1264" s="2">
        <v>0</v>
      </c>
      <c r="G1264" s="3">
        <f t="shared" si="38"/>
        <v>3686364.1842799997</v>
      </c>
      <c r="H1264" s="3">
        <f t="shared" si="41"/>
        <v>0.80999999959021807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1272160.53</v>
      </c>
      <c r="D1265" s="2">
        <f>BILANCA!E261</f>
        <v>3069232.03</v>
      </c>
      <c r="E1265" s="2">
        <v>0</v>
      </c>
      <c r="F1265" s="2">
        <v>0</v>
      </c>
      <c r="G1265" s="3">
        <f t="shared" si="38"/>
        <v>1889709.27045</v>
      </c>
      <c r="H1265" s="3">
        <f t="shared" si="41"/>
        <v>0.49999999976716936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2309916.11</v>
      </c>
      <c r="D1266" s="2">
        <f>BILANCA!E262</f>
        <v>2356963.7999999998</v>
      </c>
      <c r="E1266" s="2">
        <v>0</v>
      </c>
      <c r="F1266" s="2">
        <v>0</v>
      </c>
      <c r="G1266" s="3">
        <f t="shared" si="38"/>
        <v>1798103.98976</v>
      </c>
      <c r="H1266" s="3">
        <f t="shared" si="41"/>
        <v>0.31000000005587935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26258.84</v>
      </c>
      <c r="D1267" s="2">
        <f>BILANCA!E263</f>
        <v>26258.84</v>
      </c>
      <c r="E1267" s="2">
        <v>0</v>
      </c>
      <c r="F1267" s="2">
        <v>0</v>
      </c>
      <c r="G1267" s="3">
        <f t="shared" si="38"/>
        <v>20245.565640000001</v>
      </c>
      <c r="H1267" s="3">
        <f t="shared" si="41"/>
        <v>0.31999999999970896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68418.58</v>
      </c>
      <c r="E1278" s="2">
        <v>0</v>
      </c>
      <c r="F1278" s="2">
        <v>0</v>
      </c>
      <c r="G1278" s="3">
        <f t="shared" si="38"/>
        <v>36672.35888</v>
      </c>
      <c r="H1278" s="3">
        <f t="shared" si="41"/>
        <v>0.41999999999825377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16.59</v>
      </c>
      <c r="E1290" s="2">
        <v>0</v>
      </c>
      <c r="F1290" s="2">
        <v>0</v>
      </c>
      <c r="G1290" s="3">
        <f t="shared" si="48"/>
        <v>9.2904</v>
      </c>
      <c r="H1290" s="3">
        <f t="shared" si="49"/>
        <v>0.41000000000000014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60885.9</v>
      </c>
      <c r="E1291" s="2">
        <v>0</v>
      </c>
      <c r="F1291" s="2">
        <v>0</v>
      </c>
      <c r="G1291" s="3">
        <f t="shared" si="48"/>
        <v>34217.875800000002</v>
      </c>
      <c r="H1291" s="3">
        <f t="shared" si="49"/>
        <v>9.9999999998544808E-2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7516.09</v>
      </c>
      <c r="E1294" s="2">
        <v>0</v>
      </c>
      <c r="F1294" s="2">
        <v>0</v>
      </c>
      <c r="G1294" s="3">
        <f t="shared" si="48"/>
        <v>4269.1391199999998</v>
      </c>
      <c r="H1294" s="3">
        <f t="shared" si="49"/>
        <v>9.0000000000145519E-2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106.18</v>
      </c>
      <c r="D1295" s="2">
        <f>BILANCA!E291</f>
        <v>814.35</v>
      </c>
      <c r="E1295" s="2">
        <v>0</v>
      </c>
      <c r="F1295" s="2">
        <v>0</v>
      </c>
      <c r="G1295" s="3">
        <f t="shared" si="38"/>
        <v>494.44079999999997</v>
      </c>
      <c r="H1295" s="3">
        <f t="shared" si="41"/>
        <v>0.53000000000002956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106.18</v>
      </c>
      <c r="D1296" s="2">
        <f>BILANCA!E292</f>
        <v>814.35</v>
      </c>
      <c r="E1296" s="2">
        <v>0</v>
      </c>
      <c r="F1296" s="2">
        <v>0</v>
      </c>
      <c r="G1296" s="3">
        <f t="shared" ref="G1296:G1299" si="50">B1296/1000*C1296+B1296/500*D1296</f>
        <v>496.17568</v>
      </c>
      <c r="H1296" s="3">
        <f t="shared" ref="H1296:H1299" si="51">ABS(C1296-ROUND(C1296,0))+ABS(D1296-ROUND(D1296,0))</f>
        <v>0.53000000000002956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62490.85</v>
      </c>
      <c r="D1301" s="2">
        <f>BILANCA!E297</f>
        <v>54263.59</v>
      </c>
      <c r="E1301" s="2">
        <v>0</v>
      </c>
      <c r="F1301" s="2">
        <v>0</v>
      </c>
      <c r="G1301" s="3">
        <f t="shared" si="38"/>
        <v>49766.246729999999</v>
      </c>
      <c r="H1301" s="3">
        <f t="shared" si="41"/>
        <v>0.56000000000494765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62490.85</v>
      </c>
      <c r="D1302" s="2">
        <f>BILANCA!E298</f>
        <v>54263.59</v>
      </c>
      <c r="E1302" s="2">
        <v>0</v>
      </c>
      <c r="F1302" s="2">
        <v>0</v>
      </c>
      <c r="G1302" s="3">
        <f t="shared" si="38"/>
        <v>49937.264759999991</v>
      </c>
      <c r="H1302" s="3">
        <f t="shared" si="41"/>
        <v>0.56000000000494765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104006.26</v>
      </c>
      <c r="D1305" s="2">
        <f>BILANCA!E302</f>
        <v>214598.84</v>
      </c>
      <c r="E1305" s="2">
        <v>0</v>
      </c>
      <c r="F1305" s="2">
        <v>0</v>
      </c>
      <c r="G1305" s="3">
        <f t="shared" si="38"/>
        <v>157295.1623</v>
      </c>
      <c r="H1305" s="3">
        <f t="shared" si="41"/>
        <v>0.41999999999825377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56923.02</v>
      </c>
      <c r="D1306" s="2">
        <f>BILANCA!E303</f>
        <v>85431.45</v>
      </c>
      <c r="E1306" s="2">
        <v>0</v>
      </c>
      <c r="F1306" s="2">
        <v>0</v>
      </c>
      <c r="G1306" s="3">
        <f t="shared" si="38"/>
        <v>67424.63231999999</v>
      </c>
      <c r="H1306" s="3">
        <f t="shared" si="41"/>
        <v>0.4699999999938882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40.42</v>
      </c>
      <c r="E1308" s="2">
        <v>0</v>
      </c>
      <c r="F1308" s="2">
        <v>0</v>
      </c>
      <c r="G1308" s="3">
        <f t="shared" ref="G1308:G1581" si="52">B1308/1000*C1308+B1308/500*D1308</f>
        <v>24.090319999999998</v>
      </c>
      <c r="H1308" s="3">
        <f t="shared" si="41"/>
        <v>0.42000000000000171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6524.06</v>
      </c>
      <c r="D1311" s="2">
        <f>BILANCA!E308</f>
        <v>10312.129999999999</v>
      </c>
      <c r="E1311" s="2">
        <v>0</v>
      </c>
      <c r="F1311" s="2">
        <v>0</v>
      </c>
      <c r="G1311" s="3">
        <f t="shared" si="52"/>
        <v>8171.6443199999994</v>
      </c>
      <c r="H1311" s="3">
        <f t="shared" si="41"/>
        <v>0.18999999999959982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2945.86</v>
      </c>
      <c r="D1312" s="2">
        <f>BILANCA!E309</f>
        <v>3477.11</v>
      </c>
      <c r="E1312" s="2">
        <v>0</v>
      </c>
      <c r="F1312" s="2">
        <v>0</v>
      </c>
      <c r="G1312" s="3">
        <f t="shared" si="52"/>
        <v>2989.8241600000001</v>
      </c>
      <c r="H1312" s="3">
        <f t="shared" si="41"/>
        <v>0.25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278199.90000000002</v>
      </c>
      <c r="D1339" s="2">
        <f>BILANCA!E336</f>
        <v>587525.15</v>
      </c>
      <c r="E1339" s="2">
        <v>0</v>
      </c>
      <c r="F1339" s="2">
        <v>0</v>
      </c>
      <c r="G1339" s="3">
        <f t="shared" si="52"/>
        <v>478119.31580000004</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10609561.9</v>
      </c>
      <c r="D1340" s="2">
        <f>BILANCA!E337</f>
        <v>886968.61</v>
      </c>
      <c r="E1340" s="2">
        <v>0</v>
      </c>
      <c r="F1340" s="2">
        <v>0</v>
      </c>
      <c r="G1340" s="3">
        <f t="shared" si="52"/>
        <v>4086554.7096000002</v>
      </c>
      <c r="H1340" s="3">
        <f t="shared" si="41"/>
        <v>0.48999999964144081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11645780.27</v>
      </c>
      <c r="E1368" s="2">
        <v>0</v>
      </c>
      <c r="F1368" s="2">
        <v>0</v>
      </c>
      <c r="G1368" s="3">
        <f t="shared" si="57"/>
        <v>8338378.6733199991</v>
      </c>
      <c r="H1368" s="3">
        <f t="shared" si="58"/>
        <v>0.26999999955296516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141872.21</v>
      </c>
      <c r="E1387" s="2">
        <v>0</v>
      </c>
      <c r="F1387" s="2">
        <v>0</v>
      </c>
      <c r="G1387" s="3">
        <f t="shared" si="59"/>
        <v>106971.64633999999</v>
      </c>
      <c r="H1387" s="3">
        <f t="shared" si="60"/>
        <v>0.20999999999185093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44223.24</v>
      </c>
      <c r="E1390" s="2">
        <v>0</v>
      </c>
      <c r="F1390" s="2">
        <v>0</v>
      </c>
      <c r="G1390" s="3">
        <f t="shared" ref="G1390:G1399" si="61">B1390/1000*C1390+B1390/500*D1390</f>
        <v>33609.662400000001</v>
      </c>
      <c r="H1390" s="3">
        <f t="shared" ref="H1390:H1399" si="62">ABS(C1390-ROUND(C1390,0))+ABS(D1390-ROUND(D1390,0))</f>
        <v>0.23999999999796273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62490.85</v>
      </c>
      <c r="D1395" s="2">
        <f>BILANCA!E392</f>
        <v>10040.35</v>
      </c>
      <c r="E1395" s="2">
        <v>0</v>
      </c>
      <c r="F1395" s="2">
        <v>0</v>
      </c>
      <c r="G1395" s="3">
        <f t="shared" si="61"/>
        <v>31790.046750000001</v>
      </c>
      <c r="H1395" s="3">
        <f t="shared" si="62"/>
        <v>0.50000000000181899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9112992</v>
      </c>
      <c r="D1485" s="2">
        <f>'RAS-funkcijski'!E89</f>
        <v>9324096.6799999997</v>
      </c>
      <c r="E1485" s="2">
        <v>0</v>
      </c>
      <c r="F1485" s="2">
        <v>0</v>
      </c>
      <c r="G1485" s="3">
        <f t="shared" si="52"/>
        <v>2359700.7555999998</v>
      </c>
      <c r="H1485" s="3">
        <f t="shared" si="63"/>
        <v>0.32000000029802322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9112992</v>
      </c>
      <c r="D1495" s="2">
        <f>'RAS-funkcijski'!E99</f>
        <v>9324096.6799999997</v>
      </c>
      <c r="E1495" s="2">
        <v>0</v>
      </c>
      <c r="F1495" s="2">
        <v>0</v>
      </c>
      <c r="G1495" s="3">
        <f t="shared" si="52"/>
        <v>2637312.6091999998</v>
      </c>
      <c r="H1495" s="3">
        <f t="shared" si="63"/>
        <v>0.32000000029802322</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9112992</v>
      </c>
      <c r="D1497" s="2">
        <f>'RAS-funkcijski'!E101</f>
        <v>9324096.6799999997</v>
      </c>
      <c r="E1497" s="2">
        <v>0</v>
      </c>
      <c r="F1497" s="2">
        <v>0</v>
      </c>
      <c r="G1497" s="3">
        <f t="shared" si="52"/>
        <v>2692834.9799199998</v>
      </c>
      <c r="H1497" s="3">
        <f t="shared" si="63"/>
        <v>0.32000000029802322</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9112992</v>
      </c>
      <c r="D1537" s="14">
        <f>'RAS-funkcijski'!E141</f>
        <v>9324096.6799999997</v>
      </c>
      <c r="E1537" s="14">
        <v>0</v>
      </c>
      <c r="F1537" s="14">
        <v>0</v>
      </c>
      <c r="G1537" s="15">
        <f t="shared" si="52"/>
        <v>3803282.3943200004</v>
      </c>
      <c r="H1537" s="15">
        <f t="shared" si="63"/>
        <v>0.32000000029802322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27645.98</v>
      </c>
      <c r="E1538" s="7">
        <v>0</v>
      </c>
      <c r="F1538" s="7">
        <v>0</v>
      </c>
      <c r="G1538" s="8">
        <f t="shared" si="52"/>
        <v>55.291960000000003</v>
      </c>
      <c r="H1538" s="8">
        <f t="shared" si="63"/>
        <v>2.0000000000436557E-2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27645.98</v>
      </c>
      <c r="E1555" s="2">
        <v>0</v>
      </c>
      <c r="F1555" s="2">
        <v>0</v>
      </c>
      <c r="G1555" s="3">
        <f t="shared" si="52"/>
        <v>995.25527999999986</v>
      </c>
      <c r="H1555" s="3">
        <f t="shared" si="63"/>
        <v>2.0000000000436557E-2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6767</v>
      </c>
      <c r="E1556" s="2">
        <v>0</v>
      </c>
      <c r="F1556" s="2">
        <v>0</v>
      </c>
      <c r="G1556" s="3">
        <f t="shared" si="52"/>
        <v>257.14600000000002</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6767</v>
      </c>
      <c r="E1557" s="2">
        <v>0</v>
      </c>
      <c r="F1557" s="2">
        <v>0</v>
      </c>
      <c r="G1557" s="3">
        <f t="shared" si="52"/>
        <v>270.68</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20878.98</v>
      </c>
      <c r="E1563" s="2">
        <v>0</v>
      </c>
      <c r="F1563" s="2">
        <v>0</v>
      </c>
      <c r="G1563" s="3">
        <f t="shared" si="52"/>
        <v>1085.70696</v>
      </c>
      <c r="H1563" s="3">
        <f t="shared" si="63"/>
        <v>2.0000000000436557E-2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20878.98</v>
      </c>
      <c r="E1569" s="2">
        <v>0</v>
      </c>
      <c r="F1569" s="2">
        <v>0</v>
      </c>
      <c r="G1569" s="3">
        <f t="shared" si="52"/>
        <v>1336.2547199999999</v>
      </c>
      <c r="H1569" s="3">
        <f t="shared" si="63"/>
        <v>2.0000000000436557E-2</v>
      </c>
      <c r="I1569" s="11">
        <f t="shared" si="67"/>
        <v>26.725094400583352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999.99</v>
      </c>
      <c r="E1571" s="2">
        <v>0</v>
      </c>
      <c r="F1571" s="2">
        <v>0</v>
      </c>
      <c r="G1571" s="3">
        <f t="shared" si="52"/>
        <v>67.999320000000012</v>
      </c>
      <c r="H1571" s="3">
        <f t="shared" si="63"/>
        <v>9.9999999999909051E-3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999.99</v>
      </c>
      <c r="E1572" s="2">
        <v>0</v>
      </c>
      <c r="F1572" s="2">
        <v>0</v>
      </c>
      <c r="G1572" s="3">
        <f t="shared" si="52"/>
        <v>69.999300000000005</v>
      </c>
      <c r="H1572" s="3">
        <f t="shared" si="63"/>
        <v>9.9999999999909051E-3</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999.99</v>
      </c>
      <c r="E1573" s="2">
        <v>0</v>
      </c>
      <c r="F1573" s="2">
        <v>0</v>
      </c>
      <c r="G1573" s="3">
        <f t="shared" si="52"/>
        <v>71.999279999999999</v>
      </c>
      <c r="H1573" s="3">
        <f t="shared" si="63"/>
        <v>9.9999999999909051E-3</v>
      </c>
      <c r="I1573" s="11">
        <f t="shared" ref="I1573:I1576" si="68">G1573*H1573</f>
        <v>0.71999279999934518</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10887761.800000001</v>
      </c>
      <c r="D1582" s="7"/>
      <c r="E1582" s="7">
        <v>0</v>
      </c>
      <c r="F1582" s="7">
        <v>0</v>
      </c>
      <c r="G1582" s="8">
        <f t="shared" ref="G1582:G1686" si="70">B1582/1000*C1582</f>
        <v>10887.7618</v>
      </c>
      <c r="H1582" s="8">
        <f t="shared" ref="H1582:H1686" si="71">ABS(C1582-ROUND(C1582,0))</f>
        <v>0.19999999925494194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11129885.439999998</v>
      </c>
      <c r="D1583" s="2">
        <v>0</v>
      </c>
      <c r="E1583" s="2">
        <v>0</v>
      </c>
      <c r="F1583" s="2">
        <v>0</v>
      </c>
      <c r="G1583" s="3">
        <f t="shared" si="70"/>
        <v>22259.770879999996</v>
      </c>
      <c r="H1583" s="3">
        <f t="shared" si="71"/>
        <v>0.43999999761581421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9299605.7199999988</v>
      </c>
      <c r="D1585" s="2">
        <v>0</v>
      </c>
      <c r="E1585" s="2">
        <v>0</v>
      </c>
      <c r="F1585" s="2">
        <v>0</v>
      </c>
      <c r="G1585" s="3">
        <f t="shared" si="70"/>
        <v>37198.422879999998</v>
      </c>
      <c r="H1585" s="3">
        <f t="shared" si="71"/>
        <v>0.2800000011920929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6375270.4699999997</v>
      </c>
      <c r="D1586" s="2">
        <v>0</v>
      </c>
      <c r="E1586" s="2">
        <v>0</v>
      </c>
      <c r="F1586" s="2">
        <v>0</v>
      </c>
      <c r="G1586" s="3">
        <f t="shared" si="70"/>
        <v>31876.352350000001</v>
      </c>
      <c r="H1586" s="3">
        <f t="shared" si="71"/>
        <v>0.46999999973922968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2873178.97</v>
      </c>
      <c r="D1587" s="2">
        <v>0</v>
      </c>
      <c r="E1587" s="2">
        <v>0</v>
      </c>
      <c r="F1587" s="2">
        <v>0</v>
      </c>
      <c r="G1587" s="3">
        <f t="shared" si="70"/>
        <v>17239.073820000001</v>
      </c>
      <c r="H1587" s="3">
        <f t="shared" si="71"/>
        <v>2.9999999795109034E-2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35609.089999999997</v>
      </c>
      <c r="D1588" s="2">
        <v>0</v>
      </c>
      <c r="E1588" s="2">
        <v>0</v>
      </c>
      <c r="F1588" s="2">
        <v>0</v>
      </c>
      <c r="G1588" s="3">
        <f t="shared" si="70"/>
        <v>249.26362999999998</v>
      </c>
      <c r="H1588" s="3">
        <f t="shared" si="71"/>
        <v>8.999999999650754E-2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9598</v>
      </c>
      <c r="D1591" s="2">
        <v>0</v>
      </c>
      <c r="E1591" s="2">
        <v>0</v>
      </c>
      <c r="F1591" s="2">
        <v>0</v>
      </c>
      <c r="G1591" s="3">
        <f t="shared" si="70"/>
        <v>95.98</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5949.19</v>
      </c>
      <c r="D1593" s="2">
        <v>0</v>
      </c>
      <c r="E1593" s="2">
        <v>0</v>
      </c>
      <c r="F1593" s="2">
        <v>0</v>
      </c>
      <c r="G1593" s="3">
        <f t="shared" si="70"/>
        <v>71.39027999999999</v>
      </c>
      <c r="H1593" s="3">
        <f t="shared" si="71"/>
        <v>0.18999999999959982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47862.04</v>
      </c>
      <c r="D1594" s="2">
        <v>0</v>
      </c>
      <c r="E1594" s="2">
        <v>0</v>
      </c>
      <c r="F1594" s="2">
        <v>0</v>
      </c>
      <c r="G1594" s="3">
        <f t="shared" si="70"/>
        <v>622.20651999999995</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1782417.68</v>
      </c>
      <c r="D1601" s="2">
        <v>0</v>
      </c>
      <c r="E1601" s="2">
        <v>0</v>
      </c>
      <c r="F1601" s="2">
        <v>0</v>
      </c>
      <c r="G1601" s="3">
        <f>B1601/1000*C1601</f>
        <v>35648.353600000002</v>
      </c>
      <c r="H1601" s="3">
        <f>ABS(C1601-ROUND(C1601,0))</f>
        <v>0.32000000006519258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8897373.209999999</v>
      </c>
      <c r="D1602" s="2">
        <v>0</v>
      </c>
      <c r="E1602" s="2">
        <v>0</v>
      </c>
      <c r="F1602" s="2">
        <v>0</v>
      </c>
      <c r="G1602" s="3">
        <f t="shared" si="70"/>
        <v>186844.83740999998</v>
      </c>
      <c r="H1602" s="3">
        <f t="shared" si="71"/>
        <v>0.20999999903142452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8849248.6500000004</v>
      </c>
      <c r="D1604" s="2">
        <v>0</v>
      </c>
      <c r="E1604" s="2">
        <v>0</v>
      </c>
      <c r="F1604" s="2">
        <v>0</v>
      </c>
      <c r="G1604" s="3">
        <f t="shared" si="70"/>
        <v>203532.71895000001</v>
      </c>
      <c r="H1604" s="3">
        <f t="shared" si="71"/>
        <v>0.34999999962747097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6334995.8200000003</v>
      </c>
      <c r="D1605" s="2">
        <v>0</v>
      </c>
      <c r="E1605" s="2">
        <v>0</v>
      </c>
      <c r="F1605" s="2">
        <v>0</v>
      </c>
      <c r="G1605" s="3">
        <f t="shared" si="70"/>
        <v>152039.89968</v>
      </c>
      <c r="H1605" s="3">
        <f t="shared" si="71"/>
        <v>0.17999999970197678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2467854.96</v>
      </c>
      <c r="D1606" s="2">
        <v>0</v>
      </c>
      <c r="E1606" s="2">
        <v>0</v>
      </c>
      <c r="F1606" s="2">
        <v>0</v>
      </c>
      <c r="G1606" s="3">
        <f t="shared" si="70"/>
        <v>61696.374000000003</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37161.85</v>
      </c>
      <c r="D1607" s="2">
        <v>0</v>
      </c>
      <c r="E1607" s="2">
        <v>0</v>
      </c>
      <c r="F1607" s="2">
        <v>0</v>
      </c>
      <c r="G1607" s="3">
        <f t="shared" si="70"/>
        <v>966.20809999999994</v>
      </c>
      <c r="H1607" s="3">
        <f t="shared" si="71"/>
        <v>0.15000000000145519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3600</v>
      </c>
      <c r="D1610" s="2">
        <v>0</v>
      </c>
      <c r="E1610" s="2">
        <v>0</v>
      </c>
      <c r="F1610" s="2">
        <v>0</v>
      </c>
      <c r="G1610" s="3">
        <f t="shared" si="70"/>
        <v>104.4</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5636.02</v>
      </c>
      <c r="D1612" s="2">
        <v>0</v>
      </c>
      <c r="E1612" s="2">
        <v>0</v>
      </c>
      <c r="F1612" s="2">
        <v>0</v>
      </c>
      <c r="G1612" s="3">
        <f t="shared" si="70"/>
        <v>174.71662000000001</v>
      </c>
      <c r="H1612" s="3">
        <f t="shared" si="71"/>
        <v>2.0000000000436557E-2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47862.04</v>
      </c>
      <c r="D1613" s="2">
        <v>0</v>
      </c>
      <c r="E1613" s="2">
        <v>0</v>
      </c>
      <c r="F1613" s="2">
        <v>0</v>
      </c>
      <c r="G1613" s="3">
        <f t="shared" si="70"/>
        <v>1531.58528</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262.52</v>
      </c>
      <c r="D1620" s="2">
        <v>0</v>
      </c>
      <c r="E1620" s="2">
        <v>0</v>
      </c>
      <c r="F1620" s="2">
        <v>0</v>
      </c>
      <c r="G1620" s="3">
        <f>B1620/1000*C1620</f>
        <v>10.23828</v>
      </c>
      <c r="H1620" s="3">
        <f>ABS(C1620-ROUND(C1620,0))</f>
        <v>0.48000000000001819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13120274.029999999</v>
      </c>
      <c r="D1621" s="2">
        <v>0</v>
      </c>
      <c r="E1621" s="2">
        <v>0</v>
      </c>
      <c r="F1621" s="2">
        <v>0</v>
      </c>
      <c r="G1621" s="3">
        <f t="shared" si="70"/>
        <v>524810.96120000002</v>
      </c>
      <c r="H1621" s="3">
        <f t="shared" si="71"/>
        <v>2.9999999329447746E-2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587579.10999999987</v>
      </c>
      <c r="D1622" s="2">
        <v>0</v>
      </c>
      <c r="E1622" s="2">
        <v>0</v>
      </c>
      <c r="F1622" s="2">
        <v>0</v>
      </c>
      <c r="G1622" s="3">
        <f t="shared" si="70"/>
        <v>24090.743509999997</v>
      </c>
      <c r="H1622" s="3">
        <f t="shared" si="71"/>
        <v>0.10999999986961484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587525.14999999991</v>
      </c>
      <c r="D1628" s="2">
        <v>0</v>
      </c>
      <c r="E1628" s="2">
        <v>0</v>
      </c>
      <c r="F1628" s="2">
        <v>0</v>
      </c>
      <c r="G1628" s="3">
        <f t="shared" si="70"/>
        <v>27613.682049999996</v>
      </c>
      <c r="H1628" s="3">
        <f t="shared" si="71"/>
        <v>0.14999999990686774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587525.14999999991</v>
      </c>
      <c r="D1634" s="2">
        <v>0</v>
      </c>
      <c r="E1634" s="2">
        <v>0</v>
      </c>
      <c r="F1634" s="2">
        <v>0</v>
      </c>
      <c r="G1634" s="3">
        <f t="shared" si="70"/>
        <v>31138.832949999993</v>
      </c>
      <c r="H1634" s="3">
        <f t="shared" si="71"/>
        <v>0.14999999990686774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265111.40999999997</v>
      </c>
      <c r="D1635" s="2">
        <v>0</v>
      </c>
      <c r="E1635" s="2">
        <v>0</v>
      </c>
      <c r="F1635" s="2">
        <v>0</v>
      </c>
      <c r="G1635" s="3">
        <f t="shared" si="70"/>
        <v>14316.016139999998</v>
      </c>
      <c r="H1635" s="3">
        <f t="shared" si="71"/>
        <v>0.40999999997438863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321350.8</v>
      </c>
      <c r="D1636" s="2">
        <v>0</v>
      </c>
      <c r="E1636" s="2">
        <v>0</v>
      </c>
      <c r="F1636" s="2">
        <v>0</v>
      </c>
      <c r="G1636" s="3">
        <f t="shared" si="70"/>
        <v>17674.293999999998</v>
      </c>
      <c r="H1636" s="3">
        <f t="shared" si="71"/>
        <v>0.20000000001164153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1062.94</v>
      </c>
      <c r="D1637" s="2">
        <v>0</v>
      </c>
      <c r="E1637" s="2">
        <v>0</v>
      </c>
      <c r="F1637" s="2">
        <v>0</v>
      </c>
      <c r="G1637" s="3">
        <f t="shared" si="70"/>
        <v>59.524640000000005</v>
      </c>
      <c r="H1637" s="3">
        <f t="shared" si="71"/>
        <v>5.999999999994543E-2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53.96</v>
      </c>
      <c r="D1680" s="2">
        <v>0</v>
      </c>
      <c r="E1680" s="2">
        <v>0</v>
      </c>
      <c r="F1680" s="2">
        <v>0</v>
      </c>
      <c r="G1680" s="3">
        <f>B1680/1000*C1680</f>
        <v>5.3420399999999999</v>
      </c>
      <c r="H1680" s="3">
        <f>ABS(C1680-ROUND(C1680,0))</f>
        <v>3.9999999999999147E-2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12532694.92</v>
      </c>
      <c r="D1681" s="2">
        <v>0</v>
      </c>
      <c r="E1681" s="2">
        <v>0</v>
      </c>
      <c r="F1681" s="2">
        <v>0</v>
      </c>
      <c r="G1681" s="3">
        <f t="shared" si="70"/>
        <v>1253269.4920000001</v>
      </c>
      <c r="H1681" s="3">
        <f t="shared" si="71"/>
        <v>8.0000000074505806E-2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886968.61</v>
      </c>
      <c r="D1683" s="2">
        <v>0</v>
      </c>
      <c r="E1683" s="2">
        <v>0</v>
      </c>
      <c r="F1683" s="2">
        <v>0</v>
      </c>
      <c r="G1683" s="3">
        <f t="shared" si="70"/>
        <v>90470.798219999997</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11645726.310000001</v>
      </c>
      <c r="D1686" s="14">
        <v>0</v>
      </c>
      <c r="E1686" s="14">
        <v>0</v>
      </c>
      <c r="F1686" s="14">
        <v>0</v>
      </c>
      <c r="G1686" s="15">
        <f t="shared" si="70"/>
        <v>1222801.2625500001</v>
      </c>
      <c r="H1686" s="15">
        <f t="shared" si="71"/>
        <v>0.31000000052154064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6" zoomScale="85" zoomScaleNormal="85" workbookViewId="0">
      <selection activeCell="C8" sqref="C8"/>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25798</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1976</v>
      </c>
      <c r="B17" s="358" t="str">
        <f>'PR-RAS'!B6</f>
        <v>PRIHODI POSLOVANJA (šifre 61+62+63+64+65+66+67+68)</v>
      </c>
      <c r="C17" s="354"/>
      <c r="D17" s="354"/>
      <c r="E17" s="354"/>
      <c r="F17" s="355"/>
      <c r="G17" s="28" t="str">
        <f>'PR-RAS'!C6</f>
        <v>6</v>
      </c>
      <c r="H17" s="275">
        <f>'PR-RAS'!D6</f>
        <v>7347355.9100000011</v>
      </c>
      <c r="I17" s="275">
        <f>'PR-RAS'!E6</f>
        <v>7621035.3500000006</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8185406.1699999999</v>
      </c>
      <c r="I18" s="275">
        <f>'PR-RAS'!E152</f>
        <v>9276234.6400000006</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3608335.4799999986</v>
      </c>
      <c r="I20" s="275">
        <f>'PR-RAS'!E650</f>
        <v>5452454.669999999</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1979</v>
      </c>
      <c r="B22" s="358" t="str">
        <f>BILANCA!B7</f>
        <v>Nefinancijska imovina (šifre 01+02+03+04+05+06)</v>
      </c>
      <c r="C22" s="354"/>
      <c r="D22" s="354"/>
      <c r="E22" s="354"/>
      <c r="F22" s="355"/>
      <c r="G22" s="126" t="str">
        <f>BILANCA!C7</f>
        <v>B002</v>
      </c>
      <c r="H22" s="275">
        <f>BILANCA!D7</f>
        <v>5498970.8400000008</v>
      </c>
      <c r="I22" s="275">
        <f>BILANCA!E7</f>
        <v>5204768.7200000007</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694407.98</v>
      </c>
      <c r="I23" s="275">
        <f>BILANCA!E69</f>
        <v>1160185.6399999999</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10887761.799999999</v>
      </c>
      <c r="I24" s="275">
        <f>BILANCA!E177</f>
        <v>13120274.029999999</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-4694382.9800000004</v>
      </c>
      <c r="I25" s="275">
        <f>BILANCA!E251</f>
        <v>-6755319.6699999999</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9112992</v>
      </c>
      <c r="I31" s="275">
        <f>'RAS-funkcijski'!E141</f>
        <v>9324096.6799999997</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1981</v>
      </c>
      <c r="B33" s="353" t="str">
        <f>'P-VRIO'!B5</f>
        <v>Promjene u vrijednosti i obujmu imovine (šifre 91511+91512)</v>
      </c>
      <c r="C33" s="354"/>
      <c r="D33" s="354"/>
      <c r="E33" s="354"/>
      <c r="F33" s="355"/>
      <c r="G33" s="126" t="str">
        <f>'P-VRIO'!C5</f>
        <v>9151</v>
      </c>
      <c r="H33" s="275">
        <f>'P-VRIO'!D5</f>
        <v>0</v>
      </c>
      <c r="I33" s="275">
        <f>'P-VRIO'!E5</f>
        <v>27645.98</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27645.98</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999.99</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5">
      <c r="A38" s="339" t="s">
        <v>1982</v>
      </c>
      <c r="B38" s="358" t="str">
        <f>OBVEZE!B5</f>
        <v>Stanje obveza 1. siječnja (=stanju obveza iz Izvještaja o obvezama na 31. prosinca prethodne godine)</v>
      </c>
      <c r="C38" s="354"/>
      <c r="D38" s="354"/>
      <c r="E38" s="354"/>
      <c r="F38" s="355"/>
      <c r="G38" s="126" t="str">
        <f>OBVEZE!C5</f>
        <v>V001</v>
      </c>
      <c r="H38" s="275">
        <f>OBVEZE!D5</f>
        <v>10887761.800000001</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13120274.029999999</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587579.10999999987</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12532694.92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0" zoomScale="80" zoomScaleNormal="80" workbookViewId="0">
      <selection activeCell="D662" sqref="D66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7347355.9100000011</v>
      </c>
      <c r="E6" s="60">
        <f>E7+E43+E49+E82+E106+E125+E134+E140</f>
        <v>7621035.3500000006</v>
      </c>
      <c r="F6" s="45">
        <f t="shared" ref="F6:F132" si="0">IF(D6&lt;&gt;0,IF(E6/D6&gt;=100,"&gt;&gt;100",E6/D6*100),"-")</f>
        <v>103.7248697810802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377930.88</v>
      </c>
      <c r="E49" s="60">
        <f>E50+E53+E58+E61+E64+E68+E71+E74+E77</f>
        <v>338877.4</v>
      </c>
      <c r="F49" s="45">
        <f t="shared" si="0"/>
        <v>89.66650198046797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377930.88</v>
      </c>
      <c r="E61" s="60">
        <f t="shared" si="10"/>
        <v>338877.4</v>
      </c>
      <c r="F61" s="45">
        <f t="shared" si="0"/>
        <v>89.66650198046797</v>
      </c>
    </row>
    <row r="62" spans="1:6" ht="12.75" customHeight="1" x14ac:dyDescent="0.25">
      <c r="A62" s="63">
        <v>6341</v>
      </c>
      <c r="B62" s="65" t="s">
        <v>127</v>
      </c>
      <c r="C62" s="247" t="s">
        <v>128</v>
      </c>
      <c r="D62" s="194">
        <v>377930.88</v>
      </c>
      <c r="E62" s="194">
        <v>338877.4</v>
      </c>
      <c r="F62" s="45">
        <f t="shared" si="0"/>
        <v>89.66650198046797</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2.8"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712279.82</v>
      </c>
      <c r="E106" s="60">
        <f>E107+E112+E120+E124</f>
        <v>786064.74</v>
      </c>
      <c r="F106" s="45">
        <f t="shared" si="0"/>
        <v>110.35897942468735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712279.82</v>
      </c>
      <c r="E112" s="60">
        <f t="shared" si="20"/>
        <v>786064.74</v>
      </c>
      <c r="F112" s="45">
        <f t="shared" si="0"/>
        <v>110.35897942468735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712279.82</v>
      </c>
      <c r="E117" s="194">
        <v>786064.74</v>
      </c>
      <c r="F117" s="45">
        <f t="shared" si="0"/>
        <v>110.35897942468735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20609.61</v>
      </c>
      <c r="E125" s="60">
        <f t="shared" si="22"/>
        <v>16831.39</v>
      </c>
      <c r="F125" s="45">
        <f t="shared" si="0"/>
        <v>81.667678330642829</v>
      </c>
    </row>
    <row r="126" spans="1:6" ht="12.75" customHeight="1" x14ac:dyDescent="0.25">
      <c r="A126" s="63">
        <v>661</v>
      </c>
      <c r="B126" s="65" t="s">
        <v>255</v>
      </c>
      <c r="C126" s="247" t="s">
        <v>256</v>
      </c>
      <c r="D126" s="60">
        <f t="shared" ref="D126:E126" si="23">SUM(D127:D128)</f>
        <v>17464.11</v>
      </c>
      <c r="E126" s="60">
        <f t="shared" si="23"/>
        <v>11660.51</v>
      </c>
      <c r="F126" s="45">
        <f t="shared" si="0"/>
        <v>66.768418201671892</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17464.11</v>
      </c>
      <c r="E128" s="194">
        <v>11660.51</v>
      </c>
      <c r="F128" s="45">
        <f t="shared" si="0"/>
        <v>66.768418201671892</v>
      </c>
    </row>
    <row r="129" spans="1:6" ht="22.8" x14ac:dyDescent="0.25">
      <c r="A129" s="63">
        <v>663</v>
      </c>
      <c r="B129" s="182" t="s">
        <v>261</v>
      </c>
      <c r="C129" s="247" t="s">
        <v>262</v>
      </c>
      <c r="D129" s="60">
        <f t="shared" ref="D129:E129" si="24">SUM(D130:D133)</f>
        <v>3145.5</v>
      </c>
      <c r="E129" s="60">
        <f t="shared" si="24"/>
        <v>5170.88</v>
      </c>
      <c r="F129" s="45">
        <f t="shared" si="0"/>
        <v>164.38976315371164</v>
      </c>
    </row>
    <row r="130" spans="1:6" ht="12.75" customHeight="1" x14ac:dyDescent="0.25">
      <c r="A130" s="63">
        <v>6631</v>
      </c>
      <c r="B130" s="65" t="s">
        <v>263</v>
      </c>
      <c r="C130" s="247" t="s">
        <v>264</v>
      </c>
      <c r="D130" s="194">
        <v>3145.5</v>
      </c>
      <c r="E130" s="194">
        <v>5170.88</v>
      </c>
      <c r="F130" s="45">
        <f t="shared" si="0"/>
        <v>164.38976315371164</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6228758.1400000006</v>
      </c>
      <c r="E134" s="60">
        <f t="shared" si="25"/>
        <v>6476715.4800000004</v>
      </c>
      <c r="F134" s="45">
        <f t="shared" ref="F134:F229" si="26">IF(D134&lt;&gt;0,IF(E134/D134&gt;=100,"&gt;&gt;100",E134/D134*100),"-")</f>
        <v>103.98084713560576</v>
      </c>
    </row>
    <row r="135" spans="1:6" ht="22.8" x14ac:dyDescent="0.25">
      <c r="A135" s="63">
        <v>671</v>
      </c>
      <c r="B135" s="182" t="s">
        <v>273</v>
      </c>
      <c r="C135" s="247" t="s">
        <v>274</v>
      </c>
      <c r="D135" s="60">
        <f t="shared" ref="D135:E135" si="27">SUM(D136:D138)</f>
        <v>1630229.1</v>
      </c>
      <c r="E135" s="60">
        <f t="shared" si="27"/>
        <v>954539.79</v>
      </c>
      <c r="F135" s="45">
        <f t="shared" si="26"/>
        <v>58.55249363417694</v>
      </c>
    </row>
    <row r="136" spans="1:6" ht="12.75" customHeight="1" x14ac:dyDescent="0.25">
      <c r="A136" s="63">
        <v>6711</v>
      </c>
      <c r="B136" s="65" t="s">
        <v>275</v>
      </c>
      <c r="C136" s="247" t="s">
        <v>276</v>
      </c>
      <c r="D136" s="194">
        <v>786354.1</v>
      </c>
      <c r="E136" s="194">
        <v>939771.05</v>
      </c>
      <c r="F136" s="45">
        <f t="shared" si="26"/>
        <v>119.50990654210362</v>
      </c>
    </row>
    <row r="137" spans="1:6" ht="22.8" x14ac:dyDescent="0.25">
      <c r="A137" s="63">
        <v>6712</v>
      </c>
      <c r="B137" s="182" t="s">
        <v>277</v>
      </c>
      <c r="C137" s="247" t="s">
        <v>278</v>
      </c>
      <c r="D137" s="194">
        <v>843875</v>
      </c>
      <c r="E137" s="194">
        <v>14768.74</v>
      </c>
      <c r="F137" s="45">
        <f t="shared" si="26"/>
        <v>1.7501099096430157</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4598529.04</v>
      </c>
      <c r="E139" s="194">
        <v>5522175.6900000004</v>
      </c>
      <c r="F139" s="45">
        <f t="shared" si="26"/>
        <v>120.08569788220802</v>
      </c>
    </row>
    <row r="140" spans="1:6" ht="12.75" customHeight="1" x14ac:dyDescent="0.25">
      <c r="A140" s="63">
        <v>68</v>
      </c>
      <c r="B140" s="65" t="s">
        <v>283</v>
      </c>
      <c r="C140" s="247" t="s">
        <v>284</v>
      </c>
      <c r="D140" s="60">
        <f t="shared" ref="D140:E140" si="28">D141+D151</f>
        <v>7777.46</v>
      </c>
      <c r="E140" s="60">
        <f t="shared" si="28"/>
        <v>2546.34</v>
      </c>
      <c r="F140" s="45">
        <f t="shared" si="26"/>
        <v>32.739994805502057</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7777.46</v>
      </c>
      <c r="E151" s="194">
        <v>2546.34</v>
      </c>
      <c r="F151" s="45">
        <f t="shared" si="26"/>
        <v>32.739994805502057</v>
      </c>
    </row>
    <row r="152" spans="1:6" ht="12.75" customHeight="1" x14ac:dyDescent="0.25">
      <c r="A152" s="63">
        <v>3</v>
      </c>
      <c r="B152" s="64" t="s">
        <v>307</v>
      </c>
      <c r="C152" s="247" t="s">
        <v>13</v>
      </c>
      <c r="D152" s="60">
        <f>D153+D164+D202+D221+D230+D262+D273</f>
        <v>8185406.1699999999</v>
      </c>
      <c r="E152" s="60">
        <f>E153+E164+E202+E221+E230+E262+E273</f>
        <v>9276234.6400000006</v>
      </c>
      <c r="F152" s="45">
        <f t="shared" si="26"/>
        <v>113.32650386975239</v>
      </c>
    </row>
    <row r="153" spans="1:6" ht="12.75" customHeight="1" x14ac:dyDescent="0.25">
      <c r="A153" s="63">
        <v>31</v>
      </c>
      <c r="B153" s="64" t="s">
        <v>308</v>
      </c>
      <c r="C153" s="247" t="s">
        <v>3</v>
      </c>
      <c r="D153" s="60">
        <f t="shared" ref="D153:E153" si="30">D154+D159+D160</f>
        <v>5695014.1299999999</v>
      </c>
      <c r="E153" s="60">
        <f t="shared" si="30"/>
        <v>6329613.3000000007</v>
      </c>
      <c r="F153" s="45">
        <f t="shared" si="26"/>
        <v>111.14306576795097</v>
      </c>
    </row>
    <row r="154" spans="1:6" ht="12.75" customHeight="1" x14ac:dyDescent="0.25">
      <c r="A154" s="63">
        <v>311</v>
      </c>
      <c r="B154" s="64" t="s">
        <v>309</v>
      </c>
      <c r="C154" s="247" t="s">
        <v>310</v>
      </c>
      <c r="D154" s="60">
        <f t="shared" ref="D154:E154" si="31">SUM(D155:D158)</f>
        <v>4796445.17</v>
      </c>
      <c r="E154" s="60">
        <f t="shared" si="31"/>
        <v>5318124.49</v>
      </c>
      <c r="F154" s="45">
        <f t="shared" si="26"/>
        <v>110.87637409602662</v>
      </c>
    </row>
    <row r="155" spans="1:6" ht="12.75" customHeight="1" x14ac:dyDescent="0.25">
      <c r="A155" s="63">
        <v>3111</v>
      </c>
      <c r="B155" s="64" t="s">
        <v>311</v>
      </c>
      <c r="C155" s="247" t="s">
        <v>312</v>
      </c>
      <c r="D155" s="194">
        <v>4275693.1500000004</v>
      </c>
      <c r="E155" s="194">
        <v>4507562.59</v>
      </c>
      <c r="F155" s="45">
        <f t="shared" si="26"/>
        <v>105.42296726789198</v>
      </c>
    </row>
    <row r="156" spans="1:6" ht="12.75" customHeight="1" x14ac:dyDescent="0.25">
      <c r="A156" s="63">
        <v>3112</v>
      </c>
      <c r="B156" s="64" t="s">
        <v>313</v>
      </c>
      <c r="C156" s="247" t="s">
        <v>314</v>
      </c>
      <c r="D156" s="194">
        <v>1451.46</v>
      </c>
      <c r="E156" s="194">
        <v>291</v>
      </c>
      <c r="F156" s="45">
        <f t="shared" si="26"/>
        <v>20.048778471332312</v>
      </c>
    </row>
    <row r="157" spans="1:6" ht="12.75" customHeight="1" x14ac:dyDescent="0.25">
      <c r="A157" s="63">
        <v>3113</v>
      </c>
      <c r="B157" s="65" t="s">
        <v>315</v>
      </c>
      <c r="C157" s="247" t="s">
        <v>316</v>
      </c>
      <c r="D157" s="194">
        <v>519300.56</v>
      </c>
      <c r="E157" s="194">
        <v>810270.9</v>
      </c>
      <c r="F157" s="45">
        <f t="shared" si="26"/>
        <v>156.03120089067494</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136415.32999999999</v>
      </c>
      <c r="E159" s="194">
        <v>145240.49</v>
      </c>
      <c r="F159" s="45">
        <f t="shared" si="26"/>
        <v>106.46933156266236</v>
      </c>
    </row>
    <row r="160" spans="1:6" ht="12.75" customHeight="1" x14ac:dyDescent="0.25">
      <c r="A160" s="63">
        <v>313</v>
      </c>
      <c r="B160" s="65" t="s">
        <v>321</v>
      </c>
      <c r="C160" s="247" t="s">
        <v>322</v>
      </c>
      <c r="D160" s="60">
        <f t="shared" ref="D160:E160" si="32">SUM(D161:D163)</f>
        <v>762153.63</v>
      </c>
      <c r="E160" s="60">
        <f t="shared" si="32"/>
        <v>866248.32</v>
      </c>
      <c r="F160" s="45">
        <f t="shared" si="26"/>
        <v>113.65796683274998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761059.73</v>
      </c>
      <c r="E162" s="194">
        <v>865432.37</v>
      </c>
      <c r="F162" s="45">
        <f t="shared" si="26"/>
        <v>113.71411938981453</v>
      </c>
    </row>
    <row r="163" spans="1:6" ht="12.75" customHeight="1" x14ac:dyDescent="0.25">
      <c r="A163" s="63">
        <v>3133</v>
      </c>
      <c r="B163" s="64" t="s">
        <v>327</v>
      </c>
      <c r="C163" s="247" t="s">
        <v>328</v>
      </c>
      <c r="D163" s="194">
        <v>1093.9000000000001</v>
      </c>
      <c r="E163" s="194">
        <v>815.95</v>
      </c>
      <c r="F163" s="45">
        <f t="shared" si="26"/>
        <v>74.590913246183376</v>
      </c>
    </row>
    <row r="164" spans="1:6" ht="12.75" customHeight="1" x14ac:dyDescent="0.25">
      <c r="A164" s="70">
        <v>32</v>
      </c>
      <c r="B164" s="65" t="s">
        <v>329</v>
      </c>
      <c r="C164" s="247" t="s">
        <v>330</v>
      </c>
      <c r="D164" s="60">
        <f>D165+D170+D178+D188+D189+D194</f>
        <v>2431628.19</v>
      </c>
      <c r="E164" s="60">
        <f>E165+E170+E178+E188+E189+E194</f>
        <v>2901283.88</v>
      </c>
      <c r="F164" s="45">
        <f t="shared" si="26"/>
        <v>119.31445325117735</v>
      </c>
    </row>
    <row r="165" spans="1:6" ht="12.75" customHeight="1" x14ac:dyDescent="0.25">
      <c r="A165" s="63">
        <v>321</v>
      </c>
      <c r="B165" s="64" t="s">
        <v>331</v>
      </c>
      <c r="C165" s="247" t="s">
        <v>332</v>
      </c>
      <c r="D165" s="60">
        <f t="shared" ref="D165:E165" si="33">SUM(D166:D169)</f>
        <v>127941.95</v>
      </c>
      <c r="E165" s="60">
        <f t="shared" si="33"/>
        <v>134386.57</v>
      </c>
      <c r="F165" s="45">
        <f t="shared" si="26"/>
        <v>105.03714379841796</v>
      </c>
    </row>
    <row r="166" spans="1:6" ht="12.75" customHeight="1" x14ac:dyDescent="0.25">
      <c r="A166" s="63">
        <v>3211</v>
      </c>
      <c r="B166" s="64" t="s">
        <v>333</v>
      </c>
      <c r="C166" s="247" t="s">
        <v>334</v>
      </c>
      <c r="D166" s="194">
        <v>4092.1</v>
      </c>
      <c r="E166" s="194">
        <v>2644.2</v>
      </c>
      <c r="F166" s="45">
        <f t="shared" si="26"/>
        <v>64.617189218249791</v>
      </c>
    </row>
    <row r="167" spans="1:6" ht="12.75" customHeight="1" x14ac:dyDescent="0.25">
      <c r="A167" s="63">
        <v>3212</v>
      </c>
      <c r="B167" s="64" t="s">
        <v>335</v>
      </c>
      <c r="C167" s="247" t="s">
        <v>336</v>
      </c>
      <c r="D167" s="194">
        <v>115949.73</v>
      </c>
      <c r="E167" s="194">
        <v>117216.56</v>
      </c>
      <c r="F167" s="45">
        <f t="shared" si="26"/>
        <v>101.09256830524747</v>
      </c>
    </row>
    <row r="168" spans="1:6" ht="12.75" customHeight="1" x14ac:dyDescent="0.25">
      <c r="A168" s="63">
        <v>3213</v>
      </c>
      <c r="B168" s="64" t="s">
        <v>337</v>
      </c>
      <c r="C168" s="247" t="s">
        <v>338</v>
      </c>
      <c r="D168" s="194">
        <v>7900.12</v>
      </c>
      <c r="E168" s="194">
        <v>14525.81</v>
      </c>
      <c r="F168" s="45">
        <f t="shared" si="26"/>
        <v>183.86821972324469</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1695050.28</v>
      </c>
      <c r="E170" s="60">
        <f t="shared" si="34"/>
        <v>431591.67999999999</v>
      </c>
      <c r="F170" s="45">
        <f t="shared" si="26"/>
        <v>25.461880694182121</v>
      </c>
    </row>
    <row r="171" spans="1:6" ht="12.75" customHeight="1" x14ac:dyDescent="0.25">
      <c r="A171" s="63">
        <v>3221</v>
      </c>
      <c r="B171" s="64" t="s">
        <v>343</v>
      </c>
      <c r="C171" s="247" t="s">
        <v>344</v>
      </c>
      <c r="D171" s="194">
        <v>38500.75</v>
      </c>
      <c r="E171" s="194">
        <v>51130.2</v>
      </c>
      <c r="F171" s="45">
        <f t="shared" si="26"/>
        <v>132.80312721180755</v>
      </c>
    </row>
    <row r="172" spans="1:6" ht="12.75" customHeight="1" x14ac:dyDescent="0.25">
      <c r="A172" s="63">
        <v>3222</v>
      </c>
      <c r="B172" s="64" t="s">
        <v>345</v>
      </c>
      <c r="C172" s="247" t="s">
        <v>346</v>
      </c>
      <c r="D172" s="194">
        <v>1523458.39</v>
      </c>
      <c r="E172" s="194">
        <v>240281.42</v>
      </c>
      <c r="F172" s="45">
        <f t="shared" si="26"/>
        <v>15.772102577740901</v>
      </c>
    </row>
    <row r="173" spans="1:6" ht="12.75" customHeight="1" x14ac:dyDescent="0.25">
      <c r="A173" s="63">
        <v>3223</v>
      </c>
      <c r="B173" s="65" t="s">
        <v>347</v>
      </c>
      <c r="C173" s="247" t="s">
        <v>348</v>
      </c>
      <c r="D173" s="194">
        <v>104274.13</v>
      </c>
      <c r="E173" s="194">
        <v>125902.23</v>
      </c>
      <c r="F173" s="45">
        <f t="shared" si="26"/>
        <v>120.74157799254715</v>
      </c>
    </row>
    <row r="174" spans="1:6" ht="12.75" customHeight="1" x14ac:dyDescent="0.25">
      <c r="A174" s="63">
        <v>3224</v>
      </c>
      <c r="B174" s="65" t="s">
        <v>349</v>
      </c>
      <c r="C174" s="247" t="s">
        <v>350</v>
      </c>
      <c r="D174" s="194">
        <v>23408.32</v>
      </c>
      <c r="E174" s="194">
        <v>10201.549999999999</v>
      </c>
      <c r="F174" s="45">
        <f t="shared" si="26"/>
        <v>43.580872100176343</v>
      </c>
    </row>
    <row r="175" spans="1:6" ht="12.75" customHeight="1" x14ac:dyDescent="0.25">
      <c r="A175" s="63">
        <v>3225</v>
      </c>
      <c r="B175" s="65" t="s">
        <v>351</v>
      </c>
      <c r="C175" s="247" t="s">
        <v>352</v>
      </c>
      <c r="D175" s="194">
        <v>3682.54</v>
      </c>
      <c r="E175" s="194">
        <v>594.27</v>
      </c>
      <c r="F175" s="45">
        <f t="shared" si="26"/>
        <v>16.137502919180783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1726.15</v>
      </c>
      <c r="E177" s="194">
        <v>3482.01</v>
      </c>
      <c r="F177" s="45">
        <f t="shared" si="26"/>
        <v>201.72117139298439</v>
      </c>
    </row>
    <row r="178" spans="1:6" ht="12.75" customHeight="1" x14ac:dyDescent="0.25">
      <c r="A178" s="63">
        <v>323</v>
      </c>
      <c r="B178" s="65" t="s">
        <v>357</v>
      </c>
      <c r="C178" s="247" t="s">
        <v>358</v>
      </c>
      <c r="D178" s="60">
        <f t="shared" ref="D178:E178" si="35">SUM(D179:D187)</f>
        <v>475961.54</v>
      </c>
      <c r="E178" s="60">
        <f t="shared" si="35"/>
        <v>640518.07000000007</v>
      </c>
      <c r="F178" s="45">
        <f t="shared" si="26"/>
        <v>134.57349305996448</v>
      </c>
    </row>
    <row r="179" spans="1:6" ht="12.75" customHeight="1" x14ac:dyDescent="0.25">
      <c r="A179" s="63">
        <v>3231</v>
      </c>
      <c r="B179" s="65" t="s">
        <v>359</v>
      </c>
      <c r="C179" s="247" t="s">
        <v>360</v>
      </c>
      <c r="D179" s="194">
        <v>41810.93</v>
      </c>
      <c r="E179" s="194">
        <v>59665.21</v>
      </c>
      <c r="F179" s="45">
        <f t="shared" si="26"/>
        <v>142.70242254836236</v>
      </c>
    </row>
    <row r="180" spans="1:6" ht="12.75" customHeight="1" x14ac:dyDescent="0.25">
      <c r="A180" s="63">
        <v>3232</v>
      </c>
      <c r="B180" s="65" t="s">
        <v>361</v>
      </c>
      <c r="C180" s="247" t="s">
        <v>362</v>
      </c>
      <c r="D180" s="194">
        <v>158009.57999999999</v>
      </c>
      <c r="E180" s="194">
        <v>190453.77</v>
      </c>
      <c r="F180" s="45">
        <f t="shared" si="26"/>
        <v>120.53305248960223</v>
      </c>
    </row>
    <row r="181" spans="1:6" ht="12.75" customHeight="1" x14ac:dyDescent="0.25">
      <c r="A181" s="63">
        <v>3233</v>
      </c>
      <c r="B181" s="65" t="s">
        <v>363</v>
      </c>
      <c r="C181" s="247" t="s">
        <v>364</v>
      </c>
      <c r="D181" s="194">
        <v>2368.6</v>
      </c>
      <c r="E181" s="194">
        <v>2249.31</v>
      </c>
      <c r="F181" s="45">
        <f t="shared" si="26"/>
        <v>94.963691632187803</v>
      </c>
    </row>
    <row r="182" spans="1:6" ht="12.75" customHeight="1" x14ac:dyDescent="0.25">
      <c r="A182" s="63">
        <v>3234</v>
      </c>
      <c r="B182" s="65" t="s">
        <v>365</v>
      </c>
      <c r="C182" s="247" t="s">
        <v>366</v>
      </c>
      <c r="D182" s="194">
        <v>100582.34</v>
      </c>
      <c r="E182" s="194">
        <v>104971.76</v>
      </c>
      <c r="F182" s="45">
        <f t="shared" si="26"/>
        <v>104.36400664371102</v>
      </c>
    </row>
    <row r="183" spans="1:6" ht="12.75" customHeight="1" x14ac:dyDescent="0.25">
      <c r="A183" s="63">
        <v>3235</v>
      </c>
      <c r="B183" s="64" t="s">
        <v>367</v>
      </c>
      <c r="C183" s="247" t="s">
        <v>368</v>
      </c>
      <c r="D183" s="194">
        <v>28260.240000000002</v>
      </c>
      <c r="E183" s="194">
        <v>34831.18</v>
      </c>
      <c r="F183" s="45">
        <f t="shared" si="26"/>
        <v>123.25153643422702</v>
      </c>
    </row>
    <row r="184" spans="1:6" ht="12.75" customHeight="1" x14ac:dyDescent="0.25">
      <c r="A184" s="63">
        <v>3236</v>
      </c>
      <c r="B184" s="64" t="s">
        <v>369</v>
      </c>
      <c r="C184" s="247" t="s">
        <v>370</v>
      </c>
      <c r="D184" s="194">
        <v>73217.7</v>
      </c>
      <c r="E184" s="194">
        <v>133980.76999999999</v>
      </c>
      <c r="F184" s="45">
        <f t="shared" si="26"/>
        <v>182.98959131466844</v>
      </c>
    </row>
    <row r="185" spans="1:6" ht="12.75" customHeight="1" x14ac:dyDescent="0.25">
      <c r="A185" s="63">
        <v>3237</v>
      </c>
      <c r="B185" s="64" t="s">
        <v>371</v>
      </c>
      <c r="C185" s="247" t="s">
        <v>372</v>
      </c>
      <c r="D185" s="194">
        <v>52114.06</v>
      </c>
      <c r="E185" s="194">
        <v>46541.11</v>
      </c>
      <c r="F185" s="45">
        <f t="shared" si="26"/>
        <v>89.30624480226642</v>
      </c>
    </row>
    <row r="186" spans="1:6" ht="12.75" customHeight="1" x14ac:dyDescent="0.25">
      <c r="A186" s="63">
        <v>3238</v>
      </c>
      <c r="B186" s="64" t="s">
        <v>373</v>
      </c>
      <c r="C186" s="247" t="s">
        <v>374</v>
      </c>
      <c r="D186" s="194">
        <v>1300.2</v>
      </c>
      <c r="E186" s="194">
        <v>39723.279999999999</v>
      </c>
      <c r="F186" s="45">
        <f t="shared" si="26"/>
        <v>3055.1668974003996</v>
      </c>
    </row>
    <row r="187" spans="1:6" ht="12.75" customHeight="1" x14ac:dyDescent="0.25">
      <c r="A187" s="63">
        <v>3239</v>
      </c>
      <c r="B187" s="64" t="s">
        <v>375</v>
      </c>
      <c r="C187" s="247" t="s">
        <v>376</v>
      </c>
      <c r="D187" s="194">
        <v>18297.89</v>
      </c>
      <c r="E187" s="194">
        <v>28101.68</v>
      </c>
      <c r="F187" s="45">
        <f t="shared" si="26"/>
        <v>153.57880061580872</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1619823.16</v>
      </c>
      <c r="F189" s="45" t="str">
        <f>IF(D189&lt;&gt;0,IF(E189/D189&gt;=100,"&gt;&gt;100",E189/D189*100),"-")</f>
        <v>-</v>
      </c>
    </row>
    <row r="190" spans="1:6" ht="12.75" customHeight="1" x14ac:dyDescent="0.25">
      <c r="A190" s="70" t="s">
        <v>381</v>
      </c>
      <c r="B190" s="65" t="s">
        <v>382</v>
      </c>
      <c r="C190" s="277" t="s">
        <v>381</v>
      </c>
      <c r="D190" s="192"/>
      <c r="E190" s="192">
        <v>1619823.16</v>
      </c>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132674.41999999998</v>
      </c>
      <c r="E194" s="60">
        <f t="shared" si="36"/>
        <v>74964.399999999994</v>
      </c>
      <c r="F194" s="45">
        <f t="shared" si="26"/>
        <v>56.502527013119789</v>
      </c>
    </row>
    <row r="195" spans="1:6" ht="12.75" customHeight="1" x14ac:dyDescent="0.25">
      <c r="A195" s="63">
        <v>3291</v>
      </c>
      <c r="B195" s="183" t="s">
        <v>391</v>
      </c>
      <c r="C195" s="247" t="s">
        <v>392</v>
      </c>
      <c r="D195" s="194">
        <v>12521.24</v>
      </c>
      <c r="E195" s="194">
        <v>12550.17</v>
      </c>
      <c r="F195" s="45">
        <f t="shared" si="26"/>
        <v>100.2310474042507</v>
      </c>
    </row>
    <row r="196" spans="1:6" ht="12.75" customHeight="1" x14ac:dyDescent="0.25">
      <c r="A196" s="63">
        <v>3292</v>
      </c>
      <c r="B196" s="64" t="s">
        <v>393</v>
      </c>
      <c r="C196" s="247" t="s">
        <v>394</v>
      </c>
      <c r="D196" s="194">
        <v>10334.67</v>
      </c>
      <c r="E196" s="194">
        <v>10638.52</v>
      </c>
      <c r="F196" s="45">
        <f t="shared" si="26"/>
        <v>102.94010355434668</v>
      </c>
    </row>
    <row r="197" spans="1:6" ht="12.75" customHeight="1" x14ac:dyDescent="0.25">
      <c r="A197" s="63">
        <v>3293</v>
      </c>
      <c r="B197" s="64" t="s">
        <v>395</v>
      </c>
      <c r="C197" s="247" t="s">
        <v>396</v>
      </c>
      <c r="D197" s="194">
        <v>3263.91</v>
      </c>
      <c r="E197" s="194">
        <v>855.79</v>
      </c>
      <c r="F197" s="45">
        <f t="shared" si="26"/>
        <v>26.219779344405943</v>
      </c>
    </row>
    <row r="198" spans="1:6" ht="12.75" customHeight="1" x14ac:dyDescent="0.25">
      <c r="A198" s="63">
        <v>3294</v>
      </c>
      <c r="B198" s="64" t="s">
        <v>397</v>
      </c>
      <c r="C198" s="247" t="s">
        <v>398</v>
      </c>
      <c r="D198" s="194">
        <v>5945.78</v>
      </c>
      <c r="E198" s="194">
        <v>1353.6</v>
      </c>
      <c r="F198" s="45">
        <f t="shared" si="26"/>
        <v>22.765726279815262</v>
      </c>
    </row>
    <row r="199" spans="1:6" ht="12.75" customHeight="1" x14ac:dyDescent="0.25">
      <c r="A199" s="63">
        <v>3295</v>
      </c>
      <c r="B199" s="64" t="s">
        <v>399</v>
      </c>
      <c r="C199" s="247" t="s">
        <v>400</v>
      </c>
      <c r="D199" s="194">
        <v>13142.04</v>
      </c>
      <c r="E199" s="194">
        <v>5623.91</v>
      </c>
      <c r="F199" s="45">
        <f t="shared" si="26"/>
        <v>42.79328019089882</v>
      </c>
    </row>
    <row r="200" spans="1:6" ht="12.75" customHeight="1" x14ac:dyDescent="0.25">
      <c r="A200" s="63" t="s">
        <v>401</v>
      </c>
      <c r="B200" s="64" t="s">
        <v>402</v>
      </c>
      <c r="C200" s="247" t="s">
        <v>401</v>
      </c>
      <c r="D200" s="194">
        <v>87466.78</v>
      </c>
      <c r="E200" s="194">
        <v>43633.48</v>
      </c>
      <c r="F200" s="45">
        <f t="shared" si="26"/>
        <v>49.885773776055323</v>
      </c>
    </row>
    <row r="201" spans="1:6" ht="12.75" customHeight="1" x14ac:dyDescent="0.25">
      <c r="A201" s="63">
        <v>3299</v>
      </c>
      <c r="B201" s="64" t="s">
        <v>403</v>
      </c>
      <c r="C201" s="247" t="s">
        <v>404</v>
      </c>
      <c r="D201" s="194">
        <v>0</v>
      </c>
      <c r="E201" s="194">
        <v>308.93</v>
      </c>
      <c r="F201" s="45" t="str">
        <f t="shared" si="26"/>
        <v>-</v>
      </c>
    </row>
    <row r="202" spans="1:6" ht="12.75" customHeight="1" x14ac:dyDescent="0.25">
      <c r="A202" s="63">
        <v>34</v>
      </c>
      <c r="B202" s="183" t="s">
        <v>405</v>
      </c>
      <c r="C202" s="247" t="s">
        <v>406</v>
      </c>
      <c r="D202" s="60">
        <f t="shared" ref="D202:E202" si="37">D203+D208+D216</f>
        <v>56064.75</v>
      </c>
      <c r="E202" s="60">
        <f t="shared" si="37"/>
        <v>35739.46</v>
      </c>
      <c r="F202" s="45">
        <f t="shared" si="26"/>
        <v>63.74675709781993</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56064.75</v>
      </c>
      <c r="E216" s="60">
        <f t="shared" si="40"/>
        <v>35739.46</v>
      </c>
      <c r="F216" s="45">
        <f t="shared" si="26"/>
        <v>63.74675709781993</v>
      </c>
    </row>
    <row r="217" spans="1:6" ht="12.75" customHeight="1" x14ac:dyDescent="0.25">
      <c r="A217" s="63">
        <v>3431</v>
      </c>
      <c r="B217" s="182" t="s">
        <v>435</v>
      </c>
      <c r="C217" s="247" t="s">
        <v>436</v>
      </c>
      <c r="D217" s="194">
        <v>2633.57</v>
      </c>
      <c r="E217" s="194">
        <v>3114.87</v>
      </c>
      <c r="F217" s="45">
        <f t="shared" si="26"/>
        <v>118.27557270169389</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53431.18</v>
      </c>
      <c r="E219" s="194">
        <v>32624.59</v>
      </c>
      <c r="F219" s="45">
        <f t="shared" si="26"/>
        <v>61.059085724852046</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2699.1</v>
      </c>
      <c r="E262" s="60">
        <f t="shared" si="55"/>
        <v>9598</v>
      </c>
      <c r="F262" s="45">
        <f t="shared" ref="F262:F268" si="56">IF(D262&lt;&gt;0,IF(E262/D262&gt;=100,"&gt;&gt;100",E262/D262*100),"-")</f>
        <v>355.60001481975473</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2699.1</v>
      </c>
      <c r="E269" s="60">
        <f t="shared" si="58"/>
        <v>9598</v>
      </c>
      <c r="F269" s="45">
        <f t="shared" ref="F269:F272" si="59">IF(D269&lt;&gt;0,IF(E269/D269&gt;=100,"&gt;&gt;100",E269/D269*100),"-")</f>
        <v>355.60001481975473</v>
      </c>
    </row>
    <row r="270" spans="1:6" ht="12.75" customHeight="1" x14ac:dyDescent="0.25">
      <c r="A270" s="63">
        <v>3721</v>
      </c>
      <c r="B270" s="65" t="s">
        <v>532</v>
      </c>
      <c r="C270" s="247" t="s">
        <v>533</v>
      </c>
      <c r="D270" s="194">
        <v>2699.1</v>
      </c>
      <c r="E270" s="194">
        <v>9598</v>
      </c>
      <c r="F270" s="45">
        <f t="shared" si="59"/>
        <v>355.60001481975473</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8185406.1699999999</v>
      </c>
      <c r="E299" s="60">
        <f>E152-E297+E298</f>
        <v>9276234.6400000006</v>
      </c>
      <c r="F299" s="45">
        <f t="shared" si="68"/>
        <v>113.32650386975239</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838050.25999999885</v>
      </c>
      <c r="E301" s="60">
        <f>IF(E299&gt;=E6,E299-E6,0)</f>
        <v>1655199.29</v>
      </c>
      <c r="F301" s="45">
        <f t="shared" si="68"/>
        <v>197.50596939138262</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434110.27</v>
      </c>
      <c r="E303" s="194">
        <v>1414032.74</v>
      </c>
      <c r="F303" s="45">
        <f t="shared" si="68"/>
        <v>325.73123414011837</v>
      </c>
    </row>
    <row r="304" spans="1:6" ht="12.75" customHeight="1" x14ac:dyDescent="0.25">
      <c r="A304" s="63">
        <v>96</v>
      </c>
      <c r="B304" s="220" t="s">
        <v>600</v>
      </c>
      <c r="C304" s="247" t="s">
        <v>601</v>
      </c>
      <c r="D304" s="194">
        <v>0</v>
      </c>
      <c r="E304" s="194">
        <v>68418.58</v>
      </c>
      <c r="F304" s="45" t="str">
        <f t="shared" si="68"/>
        <v>-</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256.27999999999997</v>
      </c>
      <c r="E308" s="60">
        <f t="shared" si="71"/>
        <v>814.35</v>
      </c>
      <c r="F308" s="45">
        <f t="shared" ref="F308:F428" si="72">IF(D308&lt;&gt;0,IF(E308/D308&gt;=100,"&gt;&gt;100",E308/D308*100),"-")</f>
        <v>317.75792102388016</v>
      </c>
    </row>
    <row r="309" spans="1:6" ht="12.75" customHeight="1" x14ac:dyDescent="0.25">
      <c r="A309" s="63">
        <v>71</v>
      </c>
      <c r="B309" s="64" t="s">
        <v>609</v>
      </c>
      <c r="C309" s="247" t="s">
        <v>610</v>
      </c>
      <c r="D309" s="60">
        <f t="shared" ref="D309:E309" si="73">D310+D314</f>
        <v>0</v>
      </c>
      <c r="E309" s="60">
        <f t="shared" si="73"/>
        <v>0</v>
      </c>
      <c r="F309" s="45" t="str">
        <f t="shared" si="72"/>
        <v>-</v>
      </c>
    </row>
    <row r="310" spans="1:6" ht="22.8"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256.27999999999997</v>
      </c>
      <c r="E321" s="60">
        <f t="shared" si="76"/>
        <v>814.35</v>
      </c>
      <c r="F321" s="45">
        <f t="shared" si="72"/>
        <v>317.75792102388016</v>
      </c>
    </row>
    <row r="322" spans="1:6" ht="12.75" customHeight="1" x14ac:dyDescent="0.25">
      <c r="A322" s="63">
        <v>721</v>
      </c>
      <c r="B322" s="64" t="s">
        <v>635</v>
      </c>
      <c r="C322" s="247" t="s">
        <v>636</v>
      </c>
      <c r="D322" s="60">
        <f t="shared" ref="D322:E322" si="77">SUM(D323:D326)</f>
        <v>256.27999999999997</v>
      </c>
      <c r="E322" s="60">
        <f t="shared" si="77"/>
        <v>214.35</v>
      </c>
      <c r="F322" s="45">
        <f t="shared" si="72"/>
        <v>83.638988606211967</v>
      </c>
    </row>
    <row r="323" spans="1:6" ht="12.75" customHeight="1" x14ac:dyDescent="0.25">
      <c r="A323" s="63">
        <v>7211</v>
      </c>
      <c r="B323" s="64" t="s">
        <v>637</v>
      </c>
      <c r="C323" s="247" t="s">
        <v>638</v>
      </c>
      <c r="D323" s="194">
        <v>256.27999999999997</v>
      </c>
      <c r="E323" s="194">
        <v>214.35</v>
      </c>
      <c r="F323" s="45">
        <f t="shared" si="72"/>
        <v>83.638988606211967</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600</v>
      </c>
      <c r="F327" s="45" t="str">
        <f t="shared" si="72"/>
        <v>-</v>
      </c>
    </row>
    <row r="328" spans="1:6" ht="12.75" customHeight="1" x14ac:dyDescent="0.25">
      <c r="A328" s="63">
        <v>7221</v>
      </c>
      <c r="B328" s="64" t="s">
        <v>647</v>
      </c>
      <c r="C328" s="247" t="s">
        <v>648</v>
      </c>
      <c r="D328" s="194">
        <v>0</v>
      </c>
      <c r="E328" s="194">
        <v>600</v>
      </c>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927585.83</v>
      </c>
      <c r="E360" s="60">
        <f t="shared" si="86"/>
        <v>47862.039999999994</v>
      </c>
      <c r="F360" s="45">
        <f t="shared" si="72"/>
        <v>5.1598502749874902</v>
      </c>
    </row>
    <row r="361" spans="1:6" ht="12.75" customHeight="1" x14ac:dyDescent="0.25">
      <c r="A361" s="63">
        <v>41</v>
      </c>
      <c r="B361" s="64" t="s">
        <v>713</v>
      </c>
      <c r="C361" s="247" t="s">
        <v>714</v>
      </c>
      <c r="D361" s="60">
        <f t="shared" ref="D361:E361" si="87">D362+D366</f>
        <v>44425.47</v>
      </c>
      <c r="E361" s="60">
        <f t="shared" si="87"/>
        <v>4322.5600000000004</v>
      </c>
      <c r="F361" s="45">
        <f t="shared" si="72"/>
        <v>9.7299139435103328</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44425.47</v>
      </c>
      <c r="E366" s="60">
        <f t="shared" si="89"/>
        <v>4322.5600000000004</v>
      </c>
      <c r="F366" s="45">
        <f t="shared" si="72"/>
        <v>9.7299139435103328</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44425.47</v>
      </c>
      <c r="E369" s="194">
        <v>4322.5600000000004</v>
      </c>
      <c r="F369" s="45">
        <f t="shared" si="72"/>
        <v>9.7299139435103328</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883160.36</v>
      </c>
      <c r="E373" s="60">
        <f t="shared" si="90"/>
        <v>43539.479999999996</v>
      </c>
      <c r="F373" s="45">
        <f t="shared" si="72"/>
        <v>4.9299631156452719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883160.36</v>
      </c>
      <c r="E379" s="60">
        <f t="shared" si="92"/>
        <v>32768.229999999996</v>
      </c>
      <c r="F379" s="45">
        <f t="shared" si="72"/>
        <v>3.7103374974846011</v>
      </c>
    </row>
    <row r="380" spans="1:6" ht="12.75" customHeight="1" x14ac:dyDescent="0.25">
      <c r="A380" s="63">
        <v>4221</v>
      </c>
      <c r="B380" s="64" t="s">
        <v>647</v>
      </c>
      <c r="C380" s="247" t="s">
        <v>739</v>
      </c>
      <c r="D380" s="194">
        <v>20069.86</v>
      </c>
      <c r="E380" s="194">
        <v>29190.98</v>
      </c>
      <c r="F380" s="45">
        <f t="shared" si="72"/>
        <v>145.44685413849422</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3465.5</v>
      </c>
      <c r="E382" s="194"/>
      <c r="F382" s="45">
        <f t="shared" si="72"/>
        <v>0</v>
      </c>
    </row>
    <row r="383" spans="1:6" ht="12.75" customHeight="1" x14ac:dyDescent="0.25">
      <c r="A383" s="63">
        <v>4224</v>
      </c>
      <c r="B383" s="64" t="s">
        <v>653</v>
      </c>
      <c r="C383" s="247" t="s">
        <v>743</v>
      </c>
      <c r="D383" s="194">
        <v>859625</v>
      </c>
      <c r="E383" s="194">
        <v>2987.5</v>
      </c>
      <c r="F383" s="45">
        <f t="shared" si="72"/>
        <v>0.34753526246909994</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v>589.75</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10771.25</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v>10771.25</v>
      </c>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927329.54999999993</v>
      </c>
      <c r="E418" s="60">
        <f t="shared" si="102"/>
        <v>47047.689999999995</v>
      </c>
      <c r="F418" s="45">
        <f t="shared" si="72"/>
        <v>5.073459591576694</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1382586.56</v>
      </c>
      <c r="E420" s="194">
        <v>2309916.11</v>
      </c>
      <c r="F420" s="45">
        <f t="shared" si="72"/>
        <v>167.07207901688267</v>
      </c>
    </row>
    <row r="421" spans="1:6" ht="12.75" customHeight="1" x14ac:dyDescent="0.25">
      <c r="A421" s="63">
        <v>97</v>
      </c>
      <c r="B421" s="220" t="s">
        <v>800</v>
      </c>
      <c r="C421" s="247" t="s">
        <v>801</v>
      </c>
      <c r="D421" s="194">
        <v>106.18</v>
      </c>
      <c r="E421" s="194">
        <v>814.35</v>
      </c>
      <c r="F421" s="45">
        <f t="shared" si="72"/>
        <v>766.95234507440193</v>
      </c>
    </row>
    <row r="422" spans="1:6" ht="12.75" customHeight="1" x14ac:dyDescent="0.25">
      <c r="A422" s="63" t="s">
        <v>581</v>
      </c>
      <c r="B422" s="64" t="s">
        <v>802</v>
      </c>
      <c r="C422" s="247" t="s">
        <v>803</v>
      </c>
      <c r="D422" s="60">
        <f>D6+D308</f>
        <v>7347612.1900000013</v>
      </c>
      <c r="E422" s="60">
        <f>E6+E308</f>
        <v>7621849.7000000002</v>
      </c>
      <c r="F422" s="45">
        <f t="shared" si="72"/>
        <v>103.73233511661424</v>
      </c>
    </row>
    <row r="423" spans="1:6" ht="12.75" customHeight="1" x14ac:dyDescent="0.25">
      <c r="A423" s="63" t="s">
        <v>581</v>
      </c>
      <c r="B423" s="64" t="s">
        <v>804</v>
      </c>
      <c r="C423" s="247" t="s">
        <v>805</v>
      </c>
      <c r="D423" s="60">
        <f t="shared" ref="D423:E423" si="103">D299+D360</f>
        <v>9112992</v>
      </c>
      <c r="E423" s="60">
        <f t="shared" si="103"/>
        <v>9324096.6799999997</v>
      </c>
      <c r="F423" s="45">
        <f t="shared" si="72"/>
        <v>102.31652436433609</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1765379.8099999987</v>
      </c>
      <c r="E425" s="60">
        <f t="shared" si="105"/>
        <v>1702246.9799999995</v>
      </c>
      <c r="F425" s="45">
        <f t="shared" si="72"/>
        <v>96.423838675259404</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1816696.83</v>
      </c>
      <c r="E427" s="60">
        <f t="shared" si="107"/>
        <v>3723948.8499999996</v>
      </c>
      <c r="F427" s="45">
        <f t="shared" si="72"/>
        <v>204.98460659503652</v>
      </c>
    </row>
    <row r="428" spans="1:6" ht="22.8" x14ac:dyDescent="0.25">
      <c r="A428" s="249" t="s">
        <v>815</v>
      </c>
      <c r="B428" s="243" t="s">
        <v>816</v>
      </c>
      <c r="C428" s="250" t="s">
        <v>817</v>
      </c>
      <c r="D428" s="81">
        <f t="shared" ref="D428:E428" si="108">D304+D421</f>
        <v>106.18</v>
      </c>
      <c r="E428" s="81">
        <f t="shared" si="108"/>
        <v>69232.930000000008</v>
      </c>
      <c r="F428" s="61" t="str">
        <f t="shared" si="72"/>
        <v>&gt;&gt;100</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22.8"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22.8"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26258.84</v>
      </c>
      <c r="E642" s="194">
        <v>26258.84</v>
      </c>
      <c r="F642" s="45">
        <f t="shared" si="109"/>
        <v>100</v>
      </c>
    </row>
    <row r="643" spans="1:6" ht="12.75" customHeight="1" x14ac:dyDescent="0.25">
      <c r="A643" s="63" t="s">
        <v>581</v>
      </c>
      <c r="B643" s="64" t="s">
        <v>1235</v>
      </c>
      <c r="C643" s="247" t="s">
        <v>1236</v>
      </c>
      <c r="D643" s="60">
        <f>D422+D430</f>
        <v>7347612.1900000013</v>
      </c>
      <c r="E643" s="60">
        <f>E422+E430</f>
        <v>7621849.7000000002</v>
      </c>
      <c r="F643" s="45">
        <f t="shared" si="109"/>
        <v>103.73233511661424</v>
      </c>
    </row>
    <row r="644" spans="1:6" ht="12.75" customHeight="1" x14ac:dyDescent="0.25">
      <c r="A644" s="63" t="s">
        <v>581</v>
      </c>
      <c r="B644" s="64" t="s">
        <v>1237</v>
      </c>
      <c r="C644" s="247" t="s">
        <v>1238</v>
      </c>
      <c r="D644" s="60">
        <f>D423+D535</f>
        <v>9112992</v>
      </c>
      <c r="E644" s="60">
        <f>E423+E535</f>
        <v>9324096.6799999997</v>
      </c>
      <c r="F644" s="45">
        <f t="shared" si="109"/>
        <v>102.31652436433609</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1765379.8099999987</v>
      </c>
      <c r="E646" s="60">
        <f t="shared" si="164"/>
        <v>1702246.9799999995</v>
      </c>
      <c r="F646" s="45">
        <f t="shared" si="109"/>
        <v>96.423838675259404</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1842955.6700000002</v>
      </c>
      <c r="E648" s="60">
        <f>IF(E427-E426+E642-E641&gt;=0,E427-E426+E642-E641,0)</f>
        <v>3750207.6899999995</v>
      </c>
      <c r="F648" s="45">
        <f t="shared" si="109"/>
        <v>203.48876270040716</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3608335.4799999986</v>
      </c>
      <c r="E650" s="60">
        <f t="shared" si="166"/>
        <v>5452454.669999999</v>
      </c>
      <c r="F650" s="45">
        <f t="shared" si="109"/>
        <v>151.10719887941244</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365836.33</v>
      </c>
      <c r="E653" s="194">
        <v>562267.72</v>
      </c>
      <c r="F653" s="45">
        <f t="shared" ref="F653:F740" si="167">IF(D653&lt;&gt;0,IF(E653/D653&gt;=100,"&gt;&gt;100",E653/D653*100),"-")</f>
        <v>153.69378978845538</v>
      </c>
    </row>
    <row r="654" spans="1:6" ht="12.75" customHeight="1" x14ac:dyDescent="0.25">
      <c r="A654" s="63" t="s">
        <v>1256</v>
      </c>
      <c r="B654" s="64" t="s">
        <v>1257</v>
      </c>
      <c r="C654" s="247" t="s">
        <v>1256</v>
      </c>
      <c r="D654" s="194">
        <v>9250704.0399999991</v>
      </c>
      <c r="E654" s="194">
        <v>9281483.1600000001</v>
      </c>
      <c r="F654" s="45">
        <f t="shared" si="167"/>
        <v>100.33272191896867</v>
      </c>
    </row>
    <row r="655" spans="1:6" ht="12.75" customHeight="1" x14ac:dyDescent="0.25">
      <c r="A655" s="63" t="s">
        <v>1258</v>
      </c>
      <c r="B655" s="64" t="s">
        <v>1259</v>
      </c>
      <c r="C655" s="247" t="s">
        <v>1258</v>
      </c>
      <c r="D655" s="194">
        <v>9054272.6500000004</v>
      </c>
      <c r="E655" s="194">
        <v>8910924.9900000002</v>
      </c>
      <c r="F655" s="45">
        <f t="shared" si="167"/>
        <v>98.416795412053332</v>
      </c>
    </row>
    <row r="656" spans="1:6" ht="22.8" x14ac:dyDescent="0.25">
      <c r="A656" s="63">
        <v>11</v>
      </c>
      <c r="B656" s="64" t="s">
        <v>1260</v>
      </c>
      <c r="C656" s="247" t="s">
        <v>1261</v>
      </c>
      <c r="D656" s="60">
        <f t="shared" ref="D656:E656" si="168">+D653+D654-D655</f>
        <v>562267.71999999881</v>
      </c>
      <c r="E656" s="60">
        <f t="shared" si="168"/>
        <v>932825.8900000006</v>
      </c>
      <c r="F656" s="45">
        <f t="shared" si="167"/>
        <v>165.90422263614965</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148</v>
      </c>
      <c r="E658" s="253">
        <v>152</v>
      </c>
      <c r="F658" s="45">
        <f t="shared" si="167"/>
        <v>102.70270270270269</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146</v>
      </c>
      <c r="E660" s="253">
        <v>150</v>
      </c>
      <c r="F660" s="45">
        <f t="shared" si="167"/>
        <v>102.73972602739727</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377930.88</v>
      </c>
      <c r="E677" s="192">
        <v>338877.4</v>
      </c>
      <c r="F677" s="71">
        <f t="shared" si="167"/>
        <v>89.66650198046797</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0</v>
      </c>
      <c r="E683" s="192"/>
      <c r="F683" s="71" t="str">
        <f t="shared" si="167"/>
        <v>-</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2987.54</v>
      </c>
      <c r="E724" s="192">
        <v>10739.44</v>
      </c>
      <c r="F724" s="71">
        <f t="shared" si="167"/>
        <v>359.47435013422415</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32991.589999999997</v>
      </c>
      <c r="E726" s="192">
        <v>41155.93</v>
      </c>
      <c r="F726" s="71">
        <f t="shared" si="167"/>
        <v>124.74673090930143</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4347.07</v>
      </c>
      <c r="E732" s="192">
        <v>4878</v>
      </c>
      <c r="F732" s="71">
        <f t="shared" si="167"/>
        <v>112.21351393007244</v>
      </c>
    </row>
    <row r="733" spans="1:6" ht="12.75" customHeight="1" x14ac:dyDescent="0.25">
      <c r="A733" s="70">
        <v>31215</v>
      </c>
      <c r="B733" s="65" t="s">
        <v>1395</v>
      </c>
      <c r="C733" s="278" t="s">
        <v>1396</v>
      </c>
      <c r="D733" s="192">
        <v>7034.15</v>
      </c>
      <c r="E733" s="192">
        <v>6180.16</v>
      </c>
      <c r="F733" s="71">
        <f t="shared" si="167"/>
        <v>87.859371779106226</v>
      </c>
    </row>
    <row r="734" spans="1:6" ht="12.75" customHeight="1" x14ac:dyDescent="0.25">
      <c r="A734" s="70">
        <v>32121</v>
      </c>
      <c r="B734" s="65" t="s">
        <v>1397</v>
      </c>
      <c r="C734" s="278" t="s">
        <v>1398</v>
      </c>
      <c r="D734" s="192">
        <v>115949.73</v>
      </c>
      <c r="E734" s="192">
        <v>117216.56</v>
      </c>
      <c r="F734" s="71">
        <f t="shared" si="167"/>
        <v>101.09256830524747</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1501.53</v>
      </c>
      <c r="E736" s="194">
        <v>2854.11</v>
      </c>
      <c r="F736" s="45">
        <f t="shared" si="167"/>
        <v>190.08011827935508</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23596.85</v>
      </c>
      <c r="E738" s="194">
        <v>17875.150000000001</v>
      </c>
      <c r="F738" s="45">
        <f t="shared" si="167"/>
        <v>75.752272019358529</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12521.24</v>
      </c>
      <c r="E741" s="192">
        <v>12550.17</v>
      </c>
      <c r="F741" s="71">
        <f t="shared" ref="F741:F1006" si="169">IF(D741&lt;&gt;0,IF(E741/D741&gt;=100,"&gt;&gt;100",E741/D741*100),"-")</f>
        <v>100.2310474042507</v>
      </c>
    </row>
    <row r="742" spans="1:6" ht="12.75" customHeight="1" x14ac:dyDescent="0.25">
      <c r="A742" s="70" t="s">
        <v>1413</v>
      </c>
      <c r="B742" s="65" t="s">
        <v>1414</v>
      </c>
      <c r="C742" s="278" t="s">
        <v>1413</v>
      </c>
      <c r="D742" s="192">
        <v>6332.07</v>
      </c>
      <c r="E742" s="192">
        <v>7303.67</v>
      </c>
      <c r="F742" s="71">
        <f t="shared" si="169"/>
        <v>115.3441133784055</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2699.1</v>
      </c>
      <c r="E846" s="194">
        <v>9598</v>
      </c>
      <c r="F846" s="45">
        <f t="shared" si="169"/>
        <v>355.60001481975473</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73" zoomScale="90" zoomScaleNormal="90" workbookViewId="0">
      <selection activeCell="E385" sqref="E38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6193378.8200000003</v>
      </c>
      <c r="E6" s="180">
        <f t="shared" si="0"/>
        <v>6364954.3600000003</v>
      </c>
      <c r="F6" s="181">
        <f t="shared" ref="F6:F298" si="1">IF(D6&gt;0,IF(E6/D6&gt;=100,"&gt;&gt;100",E6/D6*100),"-")</f>
        <v>102.7703059184098</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5498970.8400000008</v>
      </c>
      <c r="E7" s="79">
        <f t="shared" si="2"/>
        <v>5204768.7200000007</v>
      </c>
      <c r="F7" s="71">
        <f t="shared" si="1"/>
        <v>94.649869429022104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794514.11</v>
      </c>
      <c r="E8" s="79">
        <f>E9+E10-E11</f>
        <v>798836.66999999993</v>
      </c>
      <c r="F8" s="71">
        <f t="shared" si="1"/>
        <v>100.54405075323332</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495417.5</v>
      </c>
      <c r="E9" s="192">
        <v>495417.5</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299096.61</v>
      </c>
      <c r="E10" s="192">
        <v>303419.17</v>
      </c>
      <c r="F10" s="71">
        <f t="shared" si="1"/>
        <v>101.44520527999296</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4613168.0100000007</v>
      </c>
      <c r="E12" s="79">
        <f t="shared" si="3"/>
        <v>4306676.3900000006</v>
      </c>
      <c r="F12" s="71">
        <f t="shared" si="1"/>
        <v>93.356157431604146</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2475076.9000000004</v>
      </c>
      <c r="E13" s="79">
        <f t="shared" si="4"/>
        <v>2473340.9800000004</v>
      </c>
      <c r="F13" s="71">
        <f t="shared" si="1"/>
        <v>99.929863997357018</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2231.58</v>
      </c>
      <c r="E14" s="192">
        <v>2231.58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4662681.17</v>
      </c>
      <c r="E15" s="192">
        <v>4662681.17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51364.23</v>
      </c>
      <c r="E17" s="192">
        <v>51364.23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2241200.08</v>
      </c>
      <c r="E18" s="192">
        <v>2242936</v>
      </c>
      <c r="F18" s="71">
        <f t="shared" si="1"/>
        <v>100.07745493209154</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2133978.8400000008</v>
      </c>
      <c r="E19" s="79">
        <f t="shared" si="5"/>
        <v>1821434.8400000008</v>
      </c>
      <c r="F19" s="71">
        <f t="shared" si="1"/>
        <v>85.353931625676296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677515.8</v>
      </c>
      <c r="E20" s="192">
        <v>688448.15</v>
      </c>
      <c r="F20" s="71">
        <f t="shared" si="1"/>
        <v>101.61359336564549</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39345.43</v>
      </c>
      <c r="E21" s="192">
        <v>39345.43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236878.13</v>
      </c>
      <c r="E22" s="192">
        <v>230111.13</v>
      </c>
      <c r="F22" s="71">
        <f t="shared" si="1"/>
        <v>97.143256745567868</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5058384.87</v>
      </c>
      <c r="E23" s="192">
        <v>5036155.04</v>
      </c>
      <c r="F23" s="71">
        <f t="shared" si="1"/>
        <v>99.560535021132139</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10083.19</v>
      </c>
      <c r="E24" s="192">
        <v>10083.19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34832.26</v>
      </c>
      <c r="E26" s="192">
        <v>35422.07</v>
      </c>
      <c r="F26" s="71">
        <f t="shared" si="1"/>
        <v>101.69328662567401</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3923060.84</v>
      </c>
      <c r="E28" s="192">
        <v>4218130.17</v>
      </c>
      <c r="F28" s="71">
        <f t="shared" si="1"/>
        <v>107.52140591324604</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1217.3400000000038</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48908.23</v>
      </c>
      <c r="E30" s="192">
        <v>48908.23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47690.89</v>
      </c>
      <c r="E34" s="192">
        <v>48908.23</v>
      </c>
      <c r="F34" s="71">
        <f t="shared" si="1"/>
        <v>102.55256297376711</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2894.93</v>
      </c>
      <c r="E35" s="79">
        <f t="shared" si="7"/>
        <v>2894.93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2894.93</v>
      </c>
      <c r="E37" s="192">
        <v>2894.93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9005.640000000014</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430054.37</v>
      </c>
      <c r="E47" s="192">
        <v>440825.62</v>
      </c>
      <c r="F47" s="71">
        <f t="shared" si="1"/>
        <v>102.50462517099872</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35831.86</v>
      </c>
      <c r="E48" s="192">
        <v>35831.86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152356.48000000001</v>
      </c>
      <c r="E49" s="192">
        <v>152356.48000000001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618242.71</v>
      </c>
      <c r="E50" s="192">
        <v>620008.31999999995</v>
      </c>
      <c r="F50" s="71">
        <f t="shared" si="1"/>
        <v>100.28558525178566</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147930.91</v>
      </c>
      <c r="E54" s="192">
        <v>149968.42000000001</v>
      </c>
      <c r="F54" s="71">
        <f t="shared" si="1"/>
        <v>101.37733892125725</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147930.91</v>
      </c>
      <c r="E55" s="192">
        <v>149968.42000000001</v>
      </c>
      <c r="F55" s="71">
        <f t="shared" si="1"/>
        <v>101.37733892125725</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17480.740000000002</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17480.740000000002</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91288.72</v>
      </c>
      <c r="E63" s="79">
        <f>SUM(E64:E68)</f>
        <v>81774.92</v>
      </c>
      <c r="F63" s="71">
        <f>IF(D63&gt;0,IF(E63/D63&gt;=100,"&gt;&gt;100",E63/D63*100),"-")</f>
        <v>89.578340018350559</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91288.72</v>
      </c>
      <c r="E64" s="192">
        <v>12848.39</v>
      </c>
      <c r="F64" s="71">
        <f t="shared" si="1"/>
        <v>14.074455201036884</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68926.53</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694407.98</v>
      </c>
      <c r="E69" s="79">
        <f>E70+E82+E88+E119+E135+E147+E165+E171</f>
        <v>1160185.6399999999</v>
      </c>
      <c r="F69" s="71">
        <f t="shared" si="1"/>
        <v>167.07550509428188</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562267.72</v>
      </c>
      <c r="E70" s="79">
        <f t="shared" si="12"/>
        <v>932825.89</v>
      </c>
      <c r="F70" s="71">
        <f t="shared" si="1"/>
        <v>165.9042226361492</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561180.28</v>
      </c>
      <c r="E71" s="79">
        <f t="shared" si="13"/>
        <v>931900.67</v>
      </c>
      <c r="F71" s="71">
        <f t="shared" si="1"/>
        <v>166.06083699163486</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561180.28</v>
      </c>
      <c r="E73" s="192">
        <v>931900.67</v>
      </c>
      <c r="F73" s="71">
        <f t="shared" si="1"/>
        <v>166.06083699163486</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1087.44</v>
      </c>
      <c r="E80" s="192">
        <v>925.22</v>
      </c>
      <c r="F80" s="71">
        <f t="shared" si="1"/>
        <v>85.082395350548083</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20049.690000000002</v>
      </c>
      <c r="E82" s="79">
        <f>SUM(E83:E85)-E86+E87</f>
        <v>26195</v>
      </c>
      <c r="F82" s="71">
        <f t="shared" si="1"/>
        <v>130.65039908347708</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10441</v>
      </c>
      <c r="E84" s="192">
        <v>10292.89</v>
      </c>
      <c r="F84" s="71">
        <f t="shared" si="1"/>
        <v>98.581457714778281</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138.77000000000001</v>
      </c>
      <c r="E85" s="192">
        <v>2112.87</v>
      </c>
      <c r="F85" s="71">
        <f t="shared" si="1"/>
        <v>1522.5697196800459</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9469.92</v>
      </c>
      <c r="E87" s="192">
        <v>13789.24</v>
      </c>
      <c r="F87" s="71">
        <f t="shared" si="1"/>
        <v>145.61094497102405</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112090.57</v>
      </c>
      <c r="E147" s="79">
        <f t="shared" si="24"/>
        <v>201124.32999999996</v>
      </c>
      <c r="F147" s="71">
        <f t="shared" si="1"/>
        <v>179.43019649199746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584</v>
      </c>
      <c r="E159" s="192"/>
      <c r="F159" s="71">
        <f t="shared" si="1"/>
        <v>0</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124332.93</v>
      </c>
      <c r="E160" s="192">
        <v>261232.83</v>
      </c>
      <c r="F160" s="71">
        <f t="shared" si="1"/>
        <v>210.1075153621812</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36012.35</v>
      </c>
      <c r="E161" s="192">
        <v>38797.46</v>
      </c>
      <c r="F161" s="71">
        <f t="shared" si="1"/>
        <v>107.73376355611339</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48838.71</v>
      </c>
      <c r="E164" s="192">
        <v>98905.96</v>
      </c>
      <c r="F164" s="71">
        <f t="shared" si="1"/>
        <v>202.51550460689893</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40.42</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40.42</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6193378.8199999984</v>
      </c>
      <c r="E176" s="79">
        <f>E177+E251</f>
        <v>6364954.3599999994</v>
      </c>
      <c r="F176" s="71">
        <f t="shared" si="1"/>
        <v>102.77030591840983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10887761.799999999</v>
      </c>
      <c r="E177" s="79">
        <f>E178+E197+E203+E219+E247+E248</f>
        <v>13120274.029999999</v>
      </c>
      <c r="F177" s="71">
        <f t="shared" si="1"/>
        <v>120.50478574944576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10887761.799999999</v>
      </c>
      <c r="E178" s="79">
        <f>SUM(E179:E181)+E185+E186+SUM(E194:E196)</f>
        <v>1474493.76</v>
      </c>
      <c r="F178" s="71">
        <f t="shared" si="1"/>
        <v>13.54267100149087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475782.88</v>
      </c>
      <c r="E179" s="192">
        <v>516057.53</v>
      </c>
      <c r="F179" s="71">
        <f t="shared" si="1"/>
        <v>108.46492206697307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545855.37</v>
      </c>
      <c r="E180" s="192">
        <v>951179.38</v>
      </c>
      <c r="F180" s="71">
        <f t="shared" si="1"/>
        <v>174.25483603834473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2498.44</v>
      </c>
      <c r="E181" s="79">
        <f t="shared" si="28"/>
        <v>945.68</v>
      </c>
      <c r="F181" s="71">
        <f t="shared" si="1"/>
        <v>37.850818911000459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2498.44</v>
      </c>
      <c r="E184" s="192">
        <v>945.68</v>
      </c>
      <c r="F184" s="71">
        <f t="shared" si="1"/>
        <v>37.850818911000459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5998</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9863625.1099999994</v>
      </c>
      <c r="E196" s="192">
        <v>313.17</v>
      </c>
      <c r="F196" s="71">
        <f t="shared" si="1"/>
        <v>3.1749990141302122E-3</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11645780.27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-4694382.9800000004</v>
      </c>
      <c r="E251" s="79">
        <f>+E252+E255-E264+E274+E291</f>
        <v>-6755319.6699999999</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-1086153.6800000002</v>
      </c>
      <c r="E252" s="79">
        <f>E253-E254</f>
        <v>-1372097.9300000002</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3502923.77</v>
      </c>
      <c r="E253" s="192">
        <v>3176207.14</v>
      </c>
      <c r="F253" s="71">
        <f t="shared" si="1"/>
        <v>90.673030546708134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4589077.45</v>
      </c>
      <c r="E254" s="192">
        <v>4548305.07</v>
      </c>
      <c r="F254" s="71">
        <f t="shared" si="1"/>
        <v>99.11153428016344</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-3608335.4799999995</v>
      </c>
      <c r="E255" s="79">
        <f>E256-E260</f>
        <v>-5452454.6699999999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3608335.4799999995</v>
      </c>
      <c r="E260" s="79">
        <f>SUM(E261:E263)</f>
        <v>5452454.6699999999</v>
      </c>
      <c r="F260" s="71">
        <f t="shared" si="1"/>
        <v>151.10719887941241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1272160.53</v>
      </c>
      <c r="E261" s="192">
        <v>3069232.03</v>
      </c>
      <c r="F261" s="71">
        <f t="shared" si="1"/>
        <v>241.26137838909369</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2309916.11</v>
      </c>
      <c r="E262" s="192">
        <v>2356963.7999999998</v>
      </c>
      <c r="F262" s="71">
        <f t="shared" si="1"/>
        <v>102.03677050418942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26258.84</v>
      </c>
      <c r="E263" s="192">
        <v>26258.84</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68418.58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16.59</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60885.9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7516.09</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106.18</v>
      </c>
      <c r="E291" s="79">
        <f>SUM(E292:E295)</f>
        <v>814.35</v>
      </c>
      <c r="F291" s="71">
        <f t="shared" si="1"/>
        <v>766.95234507440193</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106.18</v>
      </c>
      <c r="E292" s="192">
        <v>814.35</v>
      </c>
      <c r="F292" s="71">
        <f t="shared" si="1"/>
        <v>766.95234507440193</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62490.85</v>
      </c>
      <c r="E297" s="79">
        <f t="shared" si="42"/>
        <v>54263.59</v>
      </c>
      <c r="F297" s="71">
        <f t="shared" si="1"/>
        <v>86.834456564441027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62490.85</v>
      </c>
      <c r="E298" s="193">
        <v>54263.59</v>
      </c>
      <c r="F298" s="75">
        <f t="shared" si="1"/>
        <v>86.834456564441027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104006.26</v>
      </c>
      <c r="E302" s="192">
        <v>214598.84</v>
      </c>
      <c r="F302" s="71">
        <f t="shared" si="43"/>
        <v>206.3326188250592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56923.02</v>
      </c>
      <c r="E303" s="192">
        <v>85431.45</v>
      </c>
      <c r="F303" s="71">
        <f t="shared" si="43"/>
        <v>150.08242710945413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40.42</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6524.06</v>
      </c>
      <c r="E308" s="192">
        <v>10312.129999999999</v>
      </c>
      <c r="F308" s="71">
        <f t="shared" si="43"/>
        <v>158.06307728622971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2945.86</v>
      </c>
      <c r="E309" s="192">
        <v>3477.11</v>
      </c>
      <c r="F309" s="71">
        <f t="shared" si="43"/>
        <v>118.03378300394452</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278199.90000000002</v>
      </c>
      <c r="E336" s="192">
        <v>587525.15</v>
      </c>
      <c r="F336" s="71">
        <f t="shared" si="43"/>
        <v>211.18812407912438</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10609561.9</v>
      </c>
      <c r="E337" s="192">
        <v>886968.61</v>
      </c>
      <c r="F337" s="71">
        <f t="shared" si="43"/>
        <v>8.3600870456300367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11645780.27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141872.21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v>44223.24</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62490.85</v>
      </c>
      <c r="E392" s="288">
        <v>10040.35</v>
      </c>
      <c r="F392" s="263">
        <f t="shared" si="44"/>
        <v>16.066912195945488</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7" workbookViewId="0">
      <selection activeCell="E102" sqref="E10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9112992</v>
      </c>
      <c r="E89" s="60">
        <f t="shared" si="17"/>
        <v>9324096.6799999997</v>
      </c>
      <c r="F89" s="45">
        <f t="shared" si="1"/>
        <v>102.31652436433609</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9112992</v>
      </c>
      <c r="E99" s="60">
        <f t="shared" si="20"/>
        <v>9324096.6799999997</v>
      </c>
      <c r="F99" s="45">
        <f t="shared" si="1"/>
        <v>102.31652436433609</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9112992</v>
      </c>
      <c r="E101" s="194">
        <v>9324096.6799999997</v>
      </c>
      <c r="F101" s="45">
        <f t="shared" si="1"/>
        <v>102.31652436433609</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9112992</v>
      </c>
      <c r="E141" s="81">
        <f t="shared" si="28"/>
        <v>9324096.6799999997</v>
      </c>
      <c r="F141" s="61">
        <f t="shared" si="1"/>
        <v>102.31652436433609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1" workbookViewId="0">
      <selection activeCell="D62" sqref="D6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27645.98</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27645.98</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6767</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v>6767</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20878.98</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v>20878.98</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999.99</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999.99</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v>999.99</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80" zoomScaleNormal="80" workbookViewId="0">
      <selection activeCell="D1" sqref="D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10887761.800000001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11129885.439999998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9299605.7199999988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6375270.4699999997</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2873178.97</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35609.089999999997</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9598</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5949.19</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47862.04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5">
      <c r="A24" s="294" t="s">
        <v>2568</v>
      </c>
      <c r="B24" s="134" t="s">
        <v>3190</v>
      </c>
      <c r="C24" s="134" t="s">
        <v>3191</v>
      </c>
      <c r="D24" s="283">
        <v>1782417.68</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8897373.209999999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8849248.6500000004</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6334995.8200000003</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2467854.96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37161.85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3600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5636.02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47862.04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262.52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13120274.029999999</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587579.10999999987</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587525.14999999991</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587525.14999999991</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265111.40999999997</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321350.8</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1062.94</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53.96</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12532694.92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886968.61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11645726.310000001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25798</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Kostić Peričić</cp:lastModifiedBy>
  <cp:lastPrinted>2025-11-26T12:43:51Z</cp:lastPrinted>
  <dcterms:created xsi:type="dcterms:W3CDTF">2022-04-01T05:14:30Z</dcterms:created>
  <dcterms:modified xsi:type="dcterms:W3CDTF">2026-02-03T16:59:43Z</dcterms:modified>
</cp:coreProperties>
</file>